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6366AB0F-E227-4CEF-BA37-47242B8EC5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financiranja'!$A$1:$G$26</definedName>
    <definedName name="_xlnm.Print_Area" localSheetId="1">' Račun prihoda i rashoda'!$A$1:$G$106</definedName>
    <definedName name="_xlnm.Print_Area" localSheetId="0">' Sažetak'!$A$1:$J$42</definedName>
    <definedName name="_xlnm.Print_Area" localSheetId="3">'Posebni dio'!$A$1:$G$31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7" i="4" l="1"/>
  <c r="D104" i="4"/>
  <c r="E104" i="4"/>
  <c r="F104" i="4"/>
  <c r="G104" i="4"/>
  <c r="C104" i="4"/>
  <c r="D91" i="4"/>
  <c r="E91" i="4"/>
  <c r="F91" i="4"/>
  <c r="G91" i="4"/>
  <c r="C91" i="4"/>
  <c r="D93" i="4"/>
  <c r="E93" i="4"/>
  <c r="F93" i="4"/>
  <c r="G93" i="4"/>
  <c r="C93" i="4"/>
  <c r="D87" i="4"/>
  <c r="E87" i="4"/>
  <c r="F87" i="4"/>
  <c r="G87" i="4"/>
  <c r="D84" i="4"/>
  <c r="E84" i="4"/>
  <c r="F84" i="4"/>
  <c r="F83" i="4" s="1"/>
  <c r="G84" i="4"/>
  <c r="C84" i="4"/>
  <c r="D81" i="4"/>
  <c r="E81" i="4"/>
  <c r="F81" i="4"/>
  <c r="G81" i="4"/>
  <c r="C81" i="4"/>
  <c r="D77" i="4"/>
  <c r="E77" i="4"/>
  <c r="F77" i="4"/>
  <c r="G77" i="4"/>
  <c r="C77" i="4"/>
  <c r="D71" i="4"/>
  <c r="E71" i="4"/>
  <c r="F71" i="4"/>
  <c r="G71" i="4"/>
  <c r="C71" i="4"/>
  <c r="D67" i="4"/>
  <c r="E67" i="4"/>
  <c r="F67" i="4"/>
  <c r="G67" i="4"/>
  <c r="C67" i="4"/>
  <c r="D64" i="4"/>
  <c r="E64" i="4"/>
  <c r="F64" i="4"/>
  <c r="G64" i="4"/>
  <c r="C64" i="4"/>
  <c r="D60" i="4"/>
  <c r="E60" i="4"/>
  <c r="F60" i="4"/>
  <c r="G60" i="4"/>
  <c r="D57" i="4"/>
  <c r="E57" i="4"/>
  <c r="F57" i="4"/>
  <c r="G57" i="4"/>
  <c r="C57" i="4"/>
  <c r="C60" i="4"/>
  <c r="D96" i="4"/>
  <c r="D95" i="4" s="1"/>
  <c r="E96" i="4"/>
  <c r="E95" i="4" s="1"/>
  <c r="F96" i="4"/>
  <c r="F95" i="4" s="1"/>
  <c r="G96" i="4"/>
  <c r="G95" i="4" s="1"/>
  <c r="C96" i="4"/>
  <c r="C95" i="4" s="1"/>
  <c r="D49" i="4"/>
  <c r="E49" i="4"/>
  <c r="F49" i="4"/>
  <c r="G49" i="4"/>
  <c r="C49" i="4"/>
  <c r="D47" i="4"/>
  <c r="E47" i="4"/>
  <c r="F47" i="4"/>
  <c r="G47" i="4"/>
  <c r="C47" i="4"/>
  <c r="D45" i="4"/>
  <c r="E45" i="4"/>
  <c r="F45" i="4"/>
  <c r="G45" i="4"/>
  <c r="C45" i="4"/>
  <c r="D43" i="4"/>
  <c r="E43" i="4"/>
  <c r="F43" i="4"/>
  <c r="G43" i="4"/>
  <c r="C43" i="4"/>
  <c r="D41" i="4"/>
  <c r="E41" i="4"/>
  <c r="F41" i="4"/>
  <c r="G41" i="4"/>
  <c r="C41" i="4"/>
  <c r="D39" i="4"/>
  <c r="E39" i="4"/>
  <c r="F39" i="4"/>
  <c r="G39" i="4"/>
  <c r="C39" i="4"/>
  <c r="D18" i="5"/>
  <c r="E18" i="5"/>
  <c r="F18" i="5"/>
  <c r="G18" i="5"/>
  <c r="C18" i="5"/>
  <c r="D8" i="5"/>
  <c r="E8" i="5"/>
  <c r="F8" i="5"/>
  <c r="G8" i="5"/>
  <c r="C8" i="5"/>
  <c r="D10" i="5"/>
  <c r="E10" i="5"/>
  <c r="F10" i="5"/>
  <c r="G10" i="5"/>
  <c r="C10" i="5"/>
  <c r="D28" i="4"/>
  <c r="E28" i="4"/>
  <c r="F28" i="4"/>
  <c r="G28" i="4"/>
  <c r="C28" i="4"/>
  <c r="D22" i="4"/>
  <c r="E22" i="4"/>
  <c r="F22" i="4"/>
  <c r="G22" i="4"/>
  <c r="C22" i="4"/>
  <c r="D9" i="4"/>
  <c r="E9" i="4"/>
  <c r="F9" i="4"/>
  <c r="G9" i="4"/>
  <c r="C9" i="4"/>
  <c r="D16" i="4"/>
  <c r="E16" i="4"/>
  <c r="F16" i="4"/>
  <c r="G16" i="4"/>
  <c r="C16" i="4"/>
  <c r="F42" i="2"/>
  <c r="G39" i="2" s="1"/>
  <c r="G42" i="2" s="1"/>
  <c r="H39" i="2" s="1"/>
  <c r="H42" i="2" s="1"/>
  <c r="I39" i="2" s="1"/>
  <c r="I42" i="2" s="1"/>
  <c r="J39" i="2" s="1"/>
  <c r="J42" i="2" s="1"/>
  <c r="J24" i="2"/>
  <c r="I24" i="2"/>
  <c r="H24" i="2"/>
  <c r="G24" i="2"/>
  <c r="F24" i="2"/>
  <c r="J13" i="2"/>
  <c r="I13" i="2"/>
  <c r="H13" i="2"/>
  <c r="G13" i="2"/>
  <c r="F13" i="2"/>
  <c r="J10" i="2"/>
  <c r="I10" i="2"/>
  <c r="H10" i="2"/>
  <c r="G10" i="2"/>
  <c r="F10" i="2"/>
  <c r="D83" i="4" l="1"/>
  <c r="E70" i="4"/>
  <c r="D70" i="4"/>
  <c r="D90" i="4"/>
  <c r="C90" i="4"/>
  <c r="C21" i="4"/>
  <c r="C63" i="4"/>
  <c r="D56" i="4"/>
  <c r="C70" i="4"/>
  <c r="C83" i="4"/>
  <c r="C55" i="4" s="1"/>
  <c r="E90" i="4"/>
  <c r="E21" i="4"/>
  <c r="E8" i="4"/>
  <c r="C8" i="4"/>
  <c r="J16" i="2"/>
  <c r="J25" i="2" s="1"/>
  <c r="J32" i="2" s="1"/>
  <c r="J33" i="2" s="1"/>
  <c r="I16" i="2"/>
  <c r="I25" i="2" s="1"/>
  <c r="I32" i="2" s="1"/>
  <c r="I33" i="2" s="1"/>
  <c r="G8" i="4"/>
  <c r="F8" i="4"/>
  <c r="G21" i="4"/>
  <c r="F21" i="4"/>
  <c r="G56" i="4"/>
  <c r="F56" i="4"/>
  <c r="F63" i="4"/>
  <c r="G63" i="4"/>
  <c r="G70" i="4"/>
  <c r="F70" i="4"/>
  <c r="G83" i="4"/>
  <c r="G90" i="4"/>
  <c r="F90" i="4"/>
  <c r="D8" i="4"/>
  <c r="D21" i="4"/>
  <c r="E56" i="4"/>
  <c r="E63" i="4"/>
  <c r="D63" i="4"/>
  <c r="E83" i="4"/>
  <c r="C56" i="4"/>
  <c r="E38" i="4"/>
  <c r="G38" i="4"/>
  <c r="C38" i="4"/>
  <c r="F38" i="4"/>
  <c r="D38" i="4"/>
  <c r="H16" i="2"/>
  <c r="H25" i="2" s="1"/>
  <c r="H32" i="2" s="1"/>
  <c r="H33" i="2" s="1"/>
  <c r="G16" i="2"/>
  <c r="G25" i="2" s="1"/>
  <c r="G32" i="2" s="1"/>
  <c r="G33" i="2" s="1"/>
  <c r="F16" i="2"/>
  <c r="F25" i="2" s="1"/>
  <c r="F32" i="2" s="1"/>
  <c r="F33" i="2" s="1"/>
  <c r="F55" i="4" l="1"/>
  <c r="G55" i="4"/>
  <c r="D55" i="4"/>
  <c r="E55" i="4"/>
</calcChain>
</file>

<file path=xl/sharedStrings.xml><?xml version="1.0" encoding="utf-8"?>
<sst xmlns="http://schemas.openxmlformats.org/spreadsheetml/2006/main" count="290" uniqueCount="120">
  <si>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</si>
  <si>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</si>
  <si>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</si>
  <si>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</si>
  <si>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</si>
  <si>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</si>
  <si>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</si>
  <si>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</si>
  <si>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</si>
  <si>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</si>
  <si>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</si>
  <si>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</si>
  <si>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</si>
  <si>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</si>
  <si>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</si>
  <si>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</si>
  <si>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</si>
  <si>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</si>
  <si>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</si>
  <si>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</si>
  <si>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</si>
  <si>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</si>
  <si>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</si>
  <si>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</si>
  <si>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</si>
  <si>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</si>
  <si>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</si>
  <si>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</si>
  <si>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</si>
  <si>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</si>
  <si>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</si>
  <si>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</si>
  <si>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</si>
  <si>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</si>
  <si>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</si>
  <si>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1 Opći prihodi i primici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</si>
  <si>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</si>
  <si>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</si>
  <si>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</si>
  <si>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</si>
  <si>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</si>
  <si>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</si>
  <si>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</si>
  <si>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</si>
  <si>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</si>
  <si>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</si>
  <si>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</si>
  <si>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</si>
  <si>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</si>
  <si>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</si>
  <si>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Ostali prihodi za posebne namjene</t>
  </si>
  <si>
    <t>Prihodi za posebne namjene</t>
  </si>
  <si>
    <t>Namjenski primici</t>
  </si>
  <si>
    <t>Namjenski primici od zaduživanja</t>
  </si>
  <si>
    <t>VIŠAK / MANJAK TEKUĆE GODINE
(VIŠAK / MANJAK + NETO FINANCIRANJE)</t>
  </si>
  <si>
    <t>PLAN 2025.</t>
  </si>
  <si>
    <t>Pomoći iz inozemstva i od subjekata unutar općeg proračuna</t>
  </si>
  <si>
    <t>Prihodi od imovine</t>
  </si>
  <si>
    <t>Prihodi od upravnih i admin. propisa</t>
  </si>
  <si>
    <t>Prihodi od prodaje proizvoda i robe</t>
  </si>
  <si>
    <t>Prihodi iz nadležnog proračuna i od HZZO-a temeljem ugovornih obveza</t>
  </si>
  <si>
    <t>Kazne, upravne mjere i ostali prihodi</t>
  </si>
  <si>
    <t>Financijski rashodi</t>
  </si>
  <si>
    <t>Ostale naknade iz proračuna</t>
  </si>
  <si>
    <t>Rashodi za nabavu proizvedene dugotrajne imovine</t>
  </si>
  <si>
    <t>Rashodi za dodatna ulaganja na nef. Imovini</t>
  </si>
  <si>
    <t>0760</t>
  </si>
  <si>
    <t>Poslovi i usluge zdravstva koji nisu drugdje svrstani</t>
  </si>
  <si>
    <t>Pomoći</t>
  </si>
  <si>
    <t>Donacije</t>
  </si>
  <si>
    <t>Prihodi od prodaje nef. imovine</t>
  </si>
  <si>
    <t>Ostali rashodi</t>
  </si>
  <si>
    <t>A100001</t>
  </si>
  <si>
    <t>Izvor 4.3.2</t>
  </si>
  <si>
    <t>Izvor 6.1.1</t>
  </si>
  <si>
    <t>Izvor 3.1.1</t>
  </si>
  <si>
    <t>Izvor 7.1.1</t>
  </si>
  <si>
    <t>Izvor 5.2.1.</t>
  </si>
  <si>
    <t>Izvor 6.2.1</t>
  </si>
  <si>
    <t>Izvor 5.2.2</t>
  </si>
  <si>
    <t>A100008</t>
  </si>
  <si>
    <t>1.1.</t>
  </si>
  <si>
    <t>Program 1002</t>
  </si>
  <si>
    <t>1.6.</t>
  </si>
  <si>
    <t>K100002</t>
  </si>
  <si>
    <t>PROGRAM ZDRAVSTVENE USTANOVE</t>
  </si>
  <si>
    <t>Redovna djelatnost zdravstvene ustanove</t>
  </si>
  <si>
    <t>PRIHODI ZA POSEBNE NAMJENE HZZO – PK</t>
  </si>
  <si>
    <t>Naknade građanima i kućanstvima</t>
  </si>
  <si>
    <t>Rashodi za dodatna ulaganja na nefinancijskoj imovini</t>
  </si>
  <si>
    <t>TEKUĆE DONACIJE – PK</t>
  </si>
  <si>
    <t xml:space="preserve">VLASTITI PRIHODI – PK </t>
  </si>
  <si>
    <t>Rashodi za nabavu proizved. dugotrajne imovine</t>
  </si>
  <si>
    <t>PRIHODI OD PRODAJE NEFINANCIJSKE IMOVINE – PK(stanovi)</t>
  </si>
  <si>
    <t>POMOĆI – HZZ – PK</t>
  </si>
  <si>
    <t>KAPITALNE DONACIJE – PK</t>
  </si>
  <si>
    <t>POMOĆI – PK</t>
  </si>
  <si>
    <t>PROGRAM JAVNIH POTREBA U ZDRAVSTVU</t>
  </si>
  <si>
    <t>AKTIVNOST Program psiho i socioterapije branitelja oboljelih od PTSP-a i čl.obitelji</t>
  </si>
  <si>
    <t>OPĆI PRIHODI I PRIMICI - ŽUPANIJA</t>
  </si>
  <si>
    <t>Program minimalni financijski standard- zdravstvo</t>
  </si>
  <si>
    <t>Aktivnost - Financiranje održavanja zdravstvenih ustanova</t>
  </si>
  <si>
    <t>OPĆI PRIHODI ZDRAVSTVO - ŽUPANIJA</t>
  </si>
  <si>
    <t>Financiranje ulaganja u zdravstvene ustanove</t>
  </si>
  <si>
    <t>Financiranje održavanja zdravstvenih ustanova Izolacijska jedinica</t>
  </si>
  <si>
    <t>Financiranje održavanja zdravstvenih ustanova -Dom Petrinja</t>
  </si>
  <si>
    <t>3 Vlastiti prihodi</t>
  </si>
  <si>
    <t>4 Prihodi za posebne namjene</t>
  </si>
  <si>
    <t>5 Pomoći</t>
  </si>
  <si>
    <t>6 Donacije</t>
  </si>
  <si>
    <t>7 Prihodi od prodaje nefinancijske imovine</t>
  </si>
  <si>
    <t>Rezultat poslovanja</t>
  </si>
  <si>
    <t>Manjak prihoda</t>
  </si>
  <si>
    <t>Izvor 5.2.3.</t>
  </si>
  <si>
    <t>POMOĆI - EU-PK</t>
  </si>
  <si>
    <t xml:space="preserve">PRORAČUN JEDINICE LOKALNE I PODRUČNE (REGIONALNE) SAMOUPRAVE/
FINANCIJSKI PLAN PRORAČUNSKOG KORISNIKA JEDINICE LOKALNE I PODRUČNE (REGIONALNE) SAMOUPRAVE 
ZA 2026. GODINU  I PROJEKCIJE ZA GODINU 2027. I 2028. </t>
  </si>
  <si>
    <t>IZVRŠENO 2024.</t>
  </si>
  <si>
    <t>PLAN 2026.</t>
  </si>
  <si>
    <t>PROJEKCIJA 
2027.</t>
  </si>
  <si>
    <t>PROJEKCIJA
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</si>
</sst>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0" fontId="15" fillId="3" borderId="2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quotePrefix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6" fillId="0" borderId="0" xfId="2" applyFont="1"/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8" fillId="0" borderId="0" xfId="3" applyFont="1" applyAlignment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/>
    <xf numFmtId="0" fontId="15" fillId="2" borderId="4" xfId="3" applyFont="1" applyFill="1" applyBorder="1" applyAlignment="1">
      <alignment horizontal="left" vertical="center" wrapText="1"/>
    </xf>
    <xf numFmtId="0" fontId="16" fillId="2" borderId="4" xfId="3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left" vertical="center" wrapText="1" indent="2"/>
    </xf>
    <xf numFmtId="0" fontId="5" fillId="0" borderId="0" xfId="3" applyFont="1" applyAlignment="1">
      <alignment vertical="center" wrapText="1"/>
    </xf>
    <xf numFmtId="49" fontId="15" fillId="2" borderId="4" xfId="3" applyNumberFormat="1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0" fontId="4" fillId="0" borderId="0" xfId="3" applyFont="1" applyAlignment="1">
      <alignment horizontal="left" indent="1"/>
    </xf>
    <xf numFmtId="0" fontId="13" fillId="2" borderId="4" xfId="3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49" fontId="16" fillId="2" borderId="4" xfId="3" applyNumberFormat="1" applyFont="1" applyFill="1" applyBorder="1" applyAlignment="1">
      <alignment horizontal="left" vertical="center" wrapText="1"/>
    </xf>
    <xf numFmtId="0" fontId="15" fillId="2" borderId="4" xfId="3" quotePrefix="1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center" vertical="center"/>
    </xf>
    <xf numFmtId="4" fontId="8" fillId="2" borderId="4" xfId="3" applyNumberFormat="1" applyFont="1" applyFill="1" applyBorder="1" applyAlignment="1">
      <alignment horizontal="right"/>
    </xf>
    <xf numFmtId="4" fontId="15" fillId="2" borderId="4" xfId="3" applyNumberFormat="1" applyFont="1" applyFill="1" applyBorder="1" applyAlignment="1">
      <alignment horizontal="right" vertical="center" wrapText="1"/>
    </xf>
    <xf numFmtId="4" fontId="16" fillId="2" borderId="4" xfId="3" applyNumberFormat="1" applyFont="1" applyFill="1" applyBorder="1" applyAlignment="1">
      <alignment horizontal="right" vertical="center" wrapText="1"/>
    </xf>
    <xf numFmtId="4" fontId="16" fillId="2" borderId="4" xfId="3" quotePrefix="1" applyNumberFormat="1" applyFont="1" applyFill="1" applyBorder="1" applyAlignment="1">
      <alignment horizontal="right" vertical="center" wrapText="1"/>
    </xf>
    <xf numFmtId="4" fontId="16" fillId="2" borderId="4" xfId="3" quotePrefix="1" applyNumberFormat="1" applyFont="1" applyFill="1" applyBorder="1" applyAlignment="1">
      <alignment horizontal="right" vertical="center"/>
    </xf>
    <xf numFmtId="4" fontId="13" fillId="2" borderId="4" xfId="3" applyNumberFormat="1" applyFont="1" applyFill="1" applyBorder="1" applyAlignment="1">
      <alignment horizontal="right"/>
    </xf>
    <xf numFmtId="4" fontId="11" fillId="0" borderId="4" xfId="3" applyNumberFormat="1" applyFont="1" applyBorder="1" applyAlignment="1">
      <alignment horizontal="right"/>
    </xf>
    <xf numFmtId="0" fontId="13" fillId="2" borderId="4" xfId="0" applyFont="1" applyFill="1" applyBorder="1" applyAlignment="1">
      <alignment horizontal="left" vertical="center" wrapText="1"/>
    </xf>
    <xf numFmtId="4" fontId="15" fillId="2" borderId="4" xfId="3" quotePrefix="1" applyNumberFormat="1" applyFont="1" applyFill="1" applyBorder="1" applyAlignment="1">
      <alignment horizontal="right" vertical="center" wrapText="1"/>
    </xf>
    <xf numFmtId="4" fontId="8" fillId="2" borderId="4" xfId="3" applyNumberFormat="1" applyFont="1" applyFill="1" applyBorder="1" applyAlignment="1">
      <alignment horizontal="right" vertical="center"/>
    </xf>
    <xf numFmtId="0" fontId="15" fillId="3" borderId="4" xfId="3" applyFont="1" applyFill="1" applyBorder="1" applyAlignment="1">
      <alignment horizontal="left" vertical="center" wrapText="1"/>
    </xf>
    <xf numFmtId="4" fontId="15" fillId="3" borderId="4" xfId="3" applyNumberFormat="1" applyFont="1" applyFill="1" applyBorder="1" applyAlignment="1">
      <alignment horizontal="right" vertical="center" wrapText="1"/>
    </xf>
    <xf numFmtId="0" fontId="15" fillId="3" borderId="4" xfId="3" quotePrefix="1" applyFont="1" applyFill="1" applyBorder="1" applyAlignment="1">
      <alignment horizontal="left" vertical="center"/>
    </xf>
    <xf numFmtId="0" fontId="15" fillId="3" borderId="4" xfId="3" quotePrefix="1" applyFont="1" applyFill="1" applyBorder="1" applyAlignment="1">
      <alignment horizontal="left" vertical="center" wrapText="1"/>
    </xf>
    <xf numFmtId="4" fontId="15" fillId="3" borderId="4" xfId="3" quotePrefix="1" applyNumberFormat="1" applyFont="1" applyFill="1" applyBorder="1" applyAlignment="1">
      <alignment horizontal="right" vertical="center" wrapText="1"/>
    </xf>
    <xf numFmtId="0" fontId="13" fillId="3" borderId="4" xfId="3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" fontId="8" fillId="3" borderId="4" xfId="3" applyNumberFormat="1" applyFont="1" applyFill="1" applyBorder="1" applyAlignment="1">
      <alignment horizontal="right" vertical="center"/>
    </xf>
    <xf numFmtId="4" fontId="13" fillId="3" borderId="4" xfId="3" applyNumberFormat="1" applyFont="1" applyFill="1" applyBorder="1" applyAlignment="1">
      <alignment horizontal="right" vertical="center"/>
    </xf>
    <xf numFmtId="4" fontId="13" fillId="2" borderId="4" xfId="3" applyNumberFormat="1" applyFont="1" applyFill="1" applyBorder="1" applyAlignment="1">
      <alignment horizontal="right" vertical="center"/>
    </xf>
    <xf numFmtId="0" fontId="4" fillId="0" borderId="0" xfId="3" applyFont="1" applyAlignment="1">
      <alignment vertical="center"/>
    </xf>
    <xf numFmtId="3" fontId="8" fillId="2" borderId="4" xfId="3" applyNumberFormat="1" applyFont="1" applyFill="1" applyBorder="1" applyAlignment="1">
      <alignment horizontal="right" vertical="center"/>
    </xf>
    <xf numFmtId="4" fontId="15" fillId="2" borderId="4" xfId="3" quotePrefix="1" applyNumberFormat="1" applyFont="1" applyFill="1" applyBorder="1" applyAlignment="1">
      <alignment horizontal="right" vertical="center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13" fillId="0" borderId="4" xfId="2" applyNumberFormat="1" applyFont="1" applyBorder="1" applyAlignment="1">
      <alignment horizontal="right" wrapText="1"/>
    </xf>
    <xf numFmtId="4" fontId="15" fillId="4" borderId="2" xfId="2" quotePrefix="1" applyNumberFormat="1" applyFont="1" applyFill="1" applyBorder="1" applyAlignment="1">
      <alignment horizontal="right"/>
    </xf>
    <xf numFmtId="4" fontId="15" fillId="4" borderId="4" xfId="2" applyNumberFormat="1" applyFont="1" applyFill="1" applyBorder="1" applyAlignment="1">
      <alignment horizontal="right" wrapText="1"/>
    </xf>
    <xf numFmtId="4" fontId="15" fillId="3" borderId="2" xfId="2" quotePrefix="1" applyNumberFormat="1" applyFont="1" applyFill="1" applyBorder="1" applyAlignment="1">
      <alignment horizontal="right"/>
    </xf>
    <xf numFmtId="4" fontId="15" fillId="3" borderId="4" xfId="2" quotePrefix="1" applyNumberFormat="1" applyFont="1" applyFill="1" applyBorder="1" applyAlignment="1">
      <alignment horizontal="right"/>
    </xf>
    <xf numFmtId="4" fontId="13" fillId="3" borderId="2" xfId="2" quotePrefix="1" applyNumberFormat="1" applyFont="1" applyFill="1" applyBorder="1" applyAlignment="1">
      <alignment horizontal="right"/>
    </xf>
    <xf numFmtId="4" fontId="13" fillId="3" borderId="4" xfId="2" quotePrefix="1" applyNumberFormat="1" applyFont="1" applyFill="1" applyBorder="1" applyAlignment="1">
      <alignment horizontal="right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Font="1" applyFill="1" applyBorder="1" applyAlignment="1">
      <alignment horizontal="left" vertical="center" wrapText="1"/>
    </xf>
    <xf numFmtId="0" fontId="16" fillId="3" borderId="3" xfId="2" applyFont="1" applyFill="1" applyBorder="1" applyAlignment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Font="1" applyFill="1" applyBorder="1" applyAlignment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5" fillId="0" borderId="2" xfId="2" quotePrefix="1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31" zoomScaleNormal="100" workbookViewId="0">
      <selection activeCell="J16" sqref="J16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42"/>
    </row>
    <row r="2" spans="1:10" s="2" customFormat="1" ht="51" customHeight="1" x14ac:dyDescent="0.25">
      <c r="A2" s="103" t="s">
        <v>115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103" t="s">
        <v>0</v>
      </c>
      <c r="B4" s="103"/>
      <c r="C4" s="103"/>
      <c r="D4" s="103"/>
      <c r="E4" s="103"/>
      <c r="F4" s="103"/>
      <c r="G4" s="103"/>
      <c r="H4" s="103"/>
      <c r="I4" s="104"/>
      <c r="J4" s="104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103" t="s">
        <v>13</v>
      </c>
      <c r="B6" s="105"/>
      <c r="C6" s="105"/>
      <c r="D6" s="105"/>
      <c r="E6" s="105"/>
      <c r="F6" s="105"/>
      <c r="G6" s="105"/>
      <c r="H6" s="105"/>
      <c r="I6" s="105"/>
      <c r="J6" s="105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06" t="s">
        <v>12</v>
      </c>
      <c r="B8" s="107"/>
      <c r="C8" s="107"/>
      <c r="D8" s="107"/>
      <c r="E8" s="107"/>
      <c r="F8" s="48" t="s">
        <v>116</v>
      </c>
      <c r="G8" s="48" t="s">
        <v>55</v>
      </c>
      <c r="H8" s="49" t="s">
        <v>117</v>
      </c>
      <c r="I8" s="49" t="s">
        <v>118</v>
      </c>
      <c r="J8" s="49" t="s">
        <v>119</v>
      </c>
    </row>
    <row r="9" spans="1:10" s="23" customFormat="1" ht="12" customHeight="1" x14ac:dyDescent="0.25">
      <c r="A9" s="98">
        <v>1</v>
      </c>
      <c r="B9" s="98"/>
      <c r="C9" s="98"/>
      <c r="D9" s="98"/>
      <c r="E9" s="98"/>
      <c r="F9" s="50">
        <v>2</v>
      </c>
      <c r="G9" s="50">
        <v>3</v>
      </c>
      <c r="H9" s="51">
        <v>4</v>
      </c>
      <c r="I9" s="51">
        <v>5</v>
      </c>
      <c r="J9" s="51">
        <v>6</v>
      </c>
    </row>
    <row r="10" spans="1:10" s="2" customFormat="1" x14ac:dyDescent="0.25">
      <c r="A10" s="99" t="s">
        <v>3</v>
      </c>
      <c r="B10" s="97"/>
      <c r="C10" s="97"/>
      <c r="D10" s="97"/>
      <c r="E10" s="108"/>
      <c r="F10" s="79">
        <f>F11+F12</f>
        <v>21915442.399999999</v>
      </c>
      <c r="G10" s="79">
        <f t="shared" ref="G10:J10" si="0">G11+G12</f>
        <v>33494487</v>
      </c>
      <c r="H10" s="79">
        <f t="shared" si="0"/>
        <v>38542581</v>
      </c>
      <c r="I10" s="79">
        <f t="shared" si="0"/>
        <v>38542581</v>
      </c>
      <c r="J10" s="79">
        <f t="shared" si="0"/>
        <v>38542581</v>
      </c>
    </row>
    <row r="11" spans="1:10" s="2" customFormat="1" x14ac:dyDescent="0.25">
      <c r="A11" s="111" t="s">
        <v>1</v>
      </c>
      <c r="B11" s="112"/>
      <c r="C11" s="112"/>
      <c r="D11" s="112"/>
      <c r="E11" s="110"/>
      <c r="F11" s="80">
        <v>21913734.16</v>
      </c>
      <c r="G11" s="80">
        <v>33491987</v>
      </c>
      <c r="H11" s="80">
        <v>38540081</v>
      </c>
      <c r="I11" s="80">
        <v>38540081</v>
      </c>
      <c r="J11" s="80">
        <v>38540081</v>
      </c>
    </row>
    <row r="12" spans="1:10" s="2" customFormat="1" x14ac:dyDescent="0.25">
      <c r="A12" s="109" t="s">
        <v>2</v>
      </c>
      <c r="B12" s="110"/>
      <c r="C12" s="110"/>
      <c r="D12" s="110"/>
      <c r="E12" s="110"/>
      <c r="F12" s="80">
        <v>1708.24</v>
      </c>
      <c r="G12" s="80">
        <v>2500</v>
      </c>
      <c r="H12" s="80">
        <v>2500</v>
      </c>
      <c r="I12" s="80">
        <v>2500</v>
      </c>
      <c r="J12" s="80">
        <v>2500</v>
      </c>
    </row>
    <row r="13" spans="1:10" s="2" customFormat="1" x14ac:dyDescent="0.25">
      <c r="A13" s="10" t="s">
        <v>6</v>
      </c>
      <c r="B13" s="21"/>
      <c r="C13" s="21"/>
      <c r="D13" s="21"/>
      <c r="E13" s="21"/>
      <c r="F13" s="79">
        <f>F14+F15</f>
        <v>26043890.43</v>
      </c>
      <c r="G13" s="79">
        <f t="shared" ref="G13:J13" si="1">G14+G15</f>
        <v>27994487</v>
      </c>
      <c r="H13" s="79">
        <f t="shared" si="1"/>
        <v>31042581</v>
      </c>
      <c r="I13" s="79">
        <f t="shared" si="1"/>
        <v>31042581</v>
      </c>
      <c r="J13" s="79">
        <f t="shared" si="1"/>
        <v>31042581</v>
      </c>
    </row>
    <row r="14" spans="1:10" s="2" customFormat="1" x14ac:dyDescent="0.25">
      <c r="A14" s="113" t="s">
        <v>4</v>
      </c>
      <c r="B14" s="112"/>
      <c r="C14" s="112"/>
      <c r="D14" s="112"/>
      <c r="E14" s="112"/>
      <c r="F14" s="80">
        <v>24756928.809999999</v>
      </c>
      <c r="G14" s="80">
        <v>27037906</v>
      </c>
      <c r="H14" s="80">
        <v>30502000</v>
      </c>
      <c r="I14" s="80">
        <v>30502000</v>
      </c>
      <c r="J14" s="81">
        <v>30502000</v>
      </c>
    </row>
    <row r="15" spans="1:10" s="2" customFormat="1" x14ac:dyDescent="0.25">
      <c r="A15" s="109" t="s">
        <v>5</v>
      </c>
      <c r="B15" s="110"/>
      <c r="C15" s="110"/>
      <c r="D15" s="110"/>
      <c r="E15" s="110"/>
      <c r="F15" s="80">
        <v>1286961.6200000001</v>
      </c>
      <c r="G15" s="80">
        <v>956581</v>
      </c>
      <c r="H15" s="80">
        <v>540581</v>
      </c>
      <c r="I15" s="80">
        <v>540581</v>
      </c>
      <c r="J15" s="81">
        <v>540581</v>
      </c>
    </row>
    <row r="16" spans="1:10" s="2" customFormat="1" x14ac:dyDescent="0.25">
      <c r="A16" s="96" t="s">
        <v>7</v>
      </c>
      <c r="B16" s="97"/>
      <c r="C16" s="97"/>
      <c r="D16" s="97"/>
      <c r="E16" s="97"/>
      <c r="F16" s="79">
        <f>F10-F13</f>
        <v>-4128448.0300000012</v>
      </c>
      <c r="G16" s="79">
        <f t="shared" ref="G16:J16" si="2">G10-G13</f>
        <v>5500000</v>
      </c>
      <c r="H16" s="79">
        <f t="shared" si="2"/>
        <v>7500000</v>
      </c>
      <c r="I16" s="79">
        <f t="shared" si="2"/>
        <v>7500000</v>
      </c>
      <c r="J16" s="79">
        <f t="shared" si="2"/>
        <v>7500000</v>
      </c>
    </row>
    <row r="17" spans="1:10" s="2" customFormat="1" ht="18.75" x14ac:dyDescent="0.25">
      <c r="A17" s="3"/>
      <c r="B17" s="11"/>
      <c r="C17" s="11"/>
      <c r="D17" s="11"/>
      <c r="E17" s="11"/>
      <c r="F17" s="11"/>
      <c r="G17" s="11"/>
      <c r="H17" s="12"/>
      <c r="I17" s="12"/>
      <c r="J17" s="12"/>
    </row>
    <row r="18" spans="1:10" s="2" customFormat="1" ht="18" customHeight="1" x14ac:dyDescent="0.25">
      <c r="A18" s="103" t="s">
        <v>14</v>
      </c>
      <c r="B18" s="105"/>
      <c r="C18" s="105"/>
      <c r="D18" s="105"/>
      <c r="E18" s="105"/>
      <c r="F18" s="105"/>
      <c r="G18" s="105"/>
      <c r="H18" s="105"/>
      <c r="I18" s="105"/>
      <c r="J18" s="105"/>
    </row>
    <row r="19" spans="1:10" s="2" customFormat="1" ht="18.75" x14ac:dyDescent="0.25">
      <c r="A19" s="3"/>
      <c r="B19" s="11"/>
      <c r="C19" s="11"/>
      <c r="D19" s="11"/>
      <c r="E19" s="11"/>
      <c r="F19" s="11"/>
      <c r="G19" s="11"/>
      <c r="H19" s="12"/>
      <c r="I19" s="12"/>
      <c r="J19" s="12"/>
    </row>
    <row r="20" spans="1:10" s="2" customFormat="1" ht="25.5" x14ac:dyDescent="0.25">
      <c r="A20" s="106" t="s">
        <v>12</v>
      </c>
      <c r="B20" s="107"/>
      <c r="C20" s="107"/>
      <c r="D20" s="107"/>
      <c r="E20" s="107"/>
      <c r="F20" s="48" t="s">
        <v>116</v>
      </c>
      <c r="G20" s="48" t="s">
        <v>55</v>
      </c>
      <c r="H20" s="49" t="s">
        <v>117</v>
      </c>
      <c r="I20" s="49" t="s">
        <v>118</v>
      </c>
      <c r="J20" s="49" t="s">
        <v>119</v>
      </c>
    </row>
    <row r="21" spans="1:10" s="23" customFormat="1" ht="12" customHeight="1" x14ac:dyDescent="0.25">
      <c r="A21" s="98">
        <v>1</v>
      </c>
      <c r="B21" s="98"/>
      <c r="C21" s="98"/>
      <c r="D21" s="98"/>
      <c r="E21" s="98"/>
      <c r="F21" s="50">
        <v>2</v>
      </c>
      <c r="G21" s="50">
        <v>3</v>
      </c>
      <c r="H21" s="51">
        <v>4</v>
      </c>
      <c r="I21" s="51">
        <v>5</v>
      </c>
      <c r="J21" s="51">
        <v>6</v>
      </c>
    </row>
    <row r="22" spans="1:10" s="2" customFormat="1" x14ac:dyDescent="0.25">
      <c r="A22" s="109" t="s">
        <v>8</v>
      </c>
      <c r="B22" s="110"/>
      <c r="C22" s="110"/>
      <c r="D22" s="110"/>
      <c r="E22" s="110"/>
      <c r="F22" s="80">
        <v>0</v>
      </c>
      <c r="G22" s="80">
        <v>0</v>
      </c>
      <c r="H22" s="80">
        <v>0</v>
      </c>
      <c r="I22" s="80">
        <v>0</v>
      </c>
      <c r="J22" s="81">
        <v>0</v>
      </c>
    </row>
    <row r="23" spans="1:10" s="2" customFormat="1" x14ac:dyDescent="0.25">
      <c r="A23" s="109" t="s">
        <v>9</v>
      </c>
      <c r="B23" s="110"/>
      <c r="C23" s="110"/>
      <c r="D23" s="110"/>
      <c r="E23" s="110"/>
      <c r="F23" s="80">
        <v>0</v>
      </c>
      <c r="G23" s="80">
        <v>0</v>
      </c>
      <c r="H23" s="80">
        <v>0</v>
      </c>
      <c r="I23" s="80">
        <v>0</v>
      </c>
      <c r="J23" s="81">
        <v>0</v>
      </c>
    </row>
    <row r="24" spans="1:10" s="2" customFormat="1" x14ac:dyDescent="0.25">
      <c r="A24" s="96" t="s">
        <v>10</v>
      </c>
      <c r="B24" s="97"/>
      <c r="C24" s="97"/>
      <c r="D24" s="97"/>
      <c r="E24" s="97"/>
      <c r="F24" s="79">
        <f>F22-F23</f>
        <v>0</v>
      </c>
      <c r="G24" s="79">
        <f t="shared" ref="G24:J24" si="3">G22-G23</f>
        <v>0</v>
      </c>
      <c r="H24" s="79">
        <f t="shared" si="3"/>
        <v>0</v>
      </c>
      <c r="I24" s="79">
        <f t="shared" si="3"/>
        <v>0</v>
      </c>
      <c r="J24" s="79">
        <f t="shared" si="3"/>
        <v>0</v>
      </c>
    </row>
    <row r="25" spans="1:10" s="2" customFormat="1" x14ac:dyDescent="0.25">
      <c r="A25" s="96" t="s">
        <v>11</v>
      </c>
      <c r="B25" s="97"/>
      <c r="C25" s="97"/>
      <c r="D25" s="97"/>
      <c r="E25" s="97"/>
      <c r="F25" s="79">
        <f>F16+F24</f>
        <v>-4128448.0300000012</v>
      </c>
      <c r="G25" s="79">
        <f t="shared" ref="G25:J25" si="4">G16+G24</f>
        <v>5500000</v>
      </c>
      <c r="H25" s="79">
        <f t="shared" si="4"/>
        <v>7500000</v>
      </c>
      <c r="I25" s="79">
        <f t="shared" si="4"/>
        <v>7500000</v>
      </c>
      <c r="J25" s="79">
        <f t="shared" si="4"/>
        <v>7500000</v>
      </c>
    </row>
    <row r="26" spans="1:10" s="2" customFormat="1" ht="18.75" x14ac:dyDescent="0.25">
      <c r="A26" s="13"/>
      <c r="B26" s="11"/>
      <c r="C26" s="11"/>
      <c r="D26" s="11"/>
      <c r="E26" s="11"/>
      <c r="F26" s="11"/>
      <c r="G26" s="11"/>
      <c r="H26" s="12"/>
      <c r="I26" s="12"/>
      <c r="J26" s="12"/>
    </row>
    <row r="27" spans="1:10" s="2" customFormat="1" ht="18" customHeight="1" x14ac:dyDescent="0.25">
      <c r="A27" s="103" t="s">
        <v>15</v>
      </c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0" s="2" customFormat="1" ht="18" customHeight="1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" customFormat="1" ht="25.5" x14ac:dyDescent="0.25">
      <c r="A29" s="88" t="s">
        <v>21</v>
      </c>
      <c r="B29" s="89"/>
      <c r="C29" s="89"/>
      <c r="D29" s="89"/>
      <c r="E29" s="90"/>
      <c r="F29" s="48" t="s">
        <v>116</v>
      </c>
      <c r="G29" s="48" t="s">
        <v>55</v>
      </c>
      <c r="H29" s="49" t="s">
        <v>117</v>
      </c>
      <c r="I29" s="49" t="s">
        <v>118</v>
      </c>
      <c r="J29" s="49" t="s">
        <v>119</v>
      </c>
    </row>
    <row r="30" spans="1:10" s="23" customFormat="1" ht="12" customHeight="1" x14ac:dyDescent="0.25">
      <c r="A30" s="98">
        <v>1</v>
      </c>
      <c r="B30" s="98"/>
      <c r="C30" s="98"/>
      <c r="D30" s="98"/>
      <c r="E30" s="98"/>
      <c r="F30" s="50">
        <v>2</v>
      </c>
      <c r="G30" s="50">
        <v>3</v>
      </c>
      <c r="H30" s="51">
        <v>4</v>
      </c>
      <c r="I30" s="51">
        <v>5</v>
      </c>
      <c r="J30" s="51">
        <v>6</v>
      </c>
    </row>
    <row r="31" spans="1:10" s="2" customFormat="1" ht="15" customHeight="1" x14ac:dyDescent="0.25">
      <c r="A31" s="91" t="s">
        <v>16</v>
      </c>
      <c r="B31" s="92"/>
      <c r="C31" s="92"/>
      <c r="D31" s="92"/>
      <c r="E31" s="93"/>
      <c r="F31" s="82"/>
      <c r="G31" s="82">
        <v>0</v>
      </c>
      <c r="H31" s="82">
        <v>0</v>
      </c>
      <c r="I31" s="82">
        <v>0</v>
      </c>
      <c r="J31" s="83">
        <v>0</v>
      </c>
    </row>
    <row r="32" spans="1:10" s="2" customFormat="1" ht="15" customHeight="1" x14ac:dyDescent="0.25">
      <c r="A32" s="96" t="s">
        <v>17</v>
      </c>
      <c r="B32" s="97"/>
      <c r="C32" s="97"/>
      <c r="D32" s="97"/>
      <c r="E32" s="97"/>
      <c r="F32" s="84">
        <f>F25+F31</f>
        <v>-4128448.0300000012</v>
      </c>
      <c r="G32" s="84">
        <f t="shared" ref="G32:J32" si="5">G25+G31</f>
        <v>5500000</v>
      </c>
      <c r="H32" s="84">
        <f t="shared" si="5"/>
        <v>7500000</v>
      </c>
      <c r="I32" s="84">
        <f t="shared" si="5"/>
        <v>7500000</v>
      </c>
      <c r="J32" s="85">
        <f t="shared" si="5"/>
        <v>7500000</v>
      </c>
    </row>
    <row r="33" spans="1:10" s="2" customFormat="1" ht="45" customHeight="1" x14ac:dyDescent="0.25">
      <c r="A33" s="99" t="s">
        <v>18</v>
      </c>
      <c r="B33" s="100"/>
      <c r="C33" s="100"/>
      <c r="D33" s="100"/>
      <c r="E33" s="101"/>
      <c r="F33" s="84">
        <f>F16+F24+F31-F32</f>
        <v>0</v>
      </c>
      <c r="G33" s="84">
        <f t="shared" ref="G33:J33" si="6">G16+G24+G31-G32</f>
        <v>0</v>
      </c>
      <c r="H33" s="84">
        <f t="shared" si="6"/>
        <v>0</v>
      </c>
      <c r="I33" s="84">
        <f t="shared" si="6"/>
        <v>0</v>
      </c>
      <c r="J33" s="85">
        <f t="shared" si="6"/>
        <v>0</v>
      </c>
    </row>
    <row r="34" spans="1:10" s="2" customFormat="1" ht="18" customHeight="1" x14ac:dyDescent="0.25">
      <c r="A34" s="18"/>
      <c r="B34" s="14"/>
      <c r="C34" s="14"/>
      <c r="D34" s="14"/>
      <c r="E34" s="14"/>
      <c r="F34" s="14"/>
      <c r="G34" s="14"/>
      <c r="H34" s="14"/>
      <c r="I34" s="14"/>
      <c r="J34" s="14"/>
    </row>
    <row r="35" spans="1:10" s="2" customFormat="1" ht="18" customHeight="1" x14ac:dyDescent="0.25">
      <c r="A35" s="102" t="s">
        <v>19</v>
      </c>
      <c r="B35" s="102"/>
      <c r="C35" s="102"/>
      <c r="D35" s="102"/>
      <c r="E35" s="102"/>
      <c r="F35" s="102"/>
      <c r="G35" s="102"/>
      <c r="H35" s="102"/>
      <c r="I35" s="102"/>
      <c r="J35" s="102"/>
    </row>
    <row r="36" spans="1:10" s="2" customFormat="1" ht="18.75" x14ac:dyDescent="0.25">
      <c r="A36" s="15"/>
      <c r="B36" s="16"/>
      <c r="C36" s="16"/>
      <c r="D36" s="16"/>
      <c r="E36" s="16"/>
      <c r="F36" s="16"/>
      <c r="G36" s="16"/>
      <c r="H36" s="17"/>
      <c r="I36" s="17"/>
      <c r="J36" s="17"/>
    </row>
    <row r="37" spans="1:10" s="2" customFormat="1" ht="25.5" x14ac:dyDescent="0.25">
      <c r="A37" s="88" t="s">
        <v>21</v>
      </c>
      <c r="B37" s="89"/>
      <c r="C37" s="89"/>
      <c r="D37" s="89"/>
      <c r="E37" s="90"/>
      <c r="F37" s="48" t="s">
        <v>116</v>
      </c>
      <c r="G37" s="48" t="s">
        <v>55</v>
      </c>
      <c r="H37" s="49" t="s">
        <v>117</v>
      </c>
      <c r="I37" s="49" t="s">
        <v>118</v>
      </c>
      <c r="J37" s="49" t="s">
        <v>119</v>
      </c>
    </row>
    <row r="38" spans="1:10" s="23" customFormat="1" ht="12" customHeight="1" x14ac:dyDescent="0.25">
      <c r="A38" s="98">
        <v>1</v>
      </c>
      <c r="B38" s="98"/>
      <c r="C38" s="98"/>
      <c r="D38" s="98"/>
      <c r="E38" s="98"/>
      <c r="F38" s="50">
        <v>2</v>
      </c>
      <c r="G38" s="50">
        <v>3</v>
      </c>
      <c r="H38" s="51">
        <v>4</v>
      </c>
      <c r="I38" s="51">
        <v>5</v>
      </c>
      <c r="J38" s="51">
        <v>6</v>
      </c>
    </row>
    <row r="39" spans="1:10" s="2" customFormat="1" x14ac:dyDescent="0.25">
      <c r="A39" s="91" t="s">
        <v>16</v>
      </c>
      <c r="B39" s="92"/>
      <c r="C39" s="92"/>
      <c r="D39" s="92"/>
      <c r="E39" s="93"/>
      <c r="F39" s="82">
        <v>-12481721.85</v>
      </c>
      <c r="G39" s="82">
        <f>F42</f>
        <v>-16610169.879999999</v>
      </c>
      <c r="H39" s="82">
        <f>G42</f>
        <v>-22500000</v>
      </c>
      <c r="I39" s="82">
        <f>H42</f>
        <v>-15000000</v>
      </c>
      <c r="J39" s="83">
        <f>I42</f>
        <v>-7500000</v>
      </c>
    </row>
    <row r="40" spans="1:10" s="2" customFormat="1" ht="28.5" customHeight="1" x14ac:dyDescent="0.25">
      <c r="A40" s="91" t="s">
        <v>20</v>
      </c>
      <c r="B40" s="92"/>
      <c r="C40" s="92"/>
      <c r="D40" s="92"/>
      <c r="E40" s="93"/>
      <c r="F40" s="82">
        <v>0</v>
      </c>
      <c r="G40" s="82">
        <v>0</v>
      </c>
      <c r="H40" s="82">
        <v>0</v>
      </c>
      <c r="I40" s="82">
        <v>0</v>
      </c>
      <c r="J40" s="83">
        <v>0</v>
      </c>
    </row>
    <row r="41" spans="1:10" s="2" customFormat="1" ht="25.5" customHeight="1" x14ac:dyDescent="0.25">
      <c r="A41" s="91" t="s">
        <v>54</v>
      </c>
      <c r="B41" s="94"/>
      <c r="C41" s="94"/>
      <c r="D41" s="94"/>
      <c r="E41" s="95"/>
      <c r="F41" s="82">
        <v>-4128448.03</v>
      </c>
      <c r="G41" s="82">
        <v>-5889830.1200000001</v>
      </c>
      <c r="H41" s="82">
        <v>7500000</v>
      </c>
      <c r="I41" s="82">
        <v>7500000</v>
      </c>
      <c r="J41" s="83">
        <v>7500000</v>
      </c>
    </row>
    <row r="42" spans="1:10" s="2" customFormat="1" ht="15" customHeight="1" x14ac:dyDescent="0.25">
      <c r="A42" s="96" t="s">
        <v>17</v>
      </c>
      <c r="B42" s="97"/>
      <c r="C42" s="97"/>
      <c r="D42" s="97"/>
      <c r="E42" s="97"/>
      <c r="F42" s="86">
        <f>F39-F40+F41</f>
        <v>-16610169.879999999</v>
      </c>
      <c r="G42" s="86">
        <f t="shared" ref="G42:J42" si="7">G39-G40+G41</f>
        <v>-22500000</v>
      </c>
      <c r="H42" s="86">
        <f t="shared" si="7"/>
        <v>-15000000</v>
      </c>
      <c r="I42" s="86">
        <f t="shared" si="7"/>
        <v>-7500000</v>
      </c>
      <c r="J42" s="87">
        <f t="shared" si="7"/>
        <v>0</v>
      </c>
    </row>
    <row r="43" spans="1:10" ht="9" customHeight="1" x14ac:dyDescent="0.25"/>
  </sheetData>
  <mergeCells count="31"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  <mergeCell ref="A2:J2"/>
    <mergeCell ref="A4:J4"/>
    <mergeCell ref="A6:J6"/>
    <mergeCell ref="A8:E8"/>
    <mergeCell ref="A10:E10"/>
    <mergeCell ref="A32:E32"/>
    <mergeCell ref="A33:E33"/>
    <mergeCell ref="A35:J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"/>
  <sheetViews>
    <sheetView topLeftCell="A64" zoomScaleNormal="100" workbookViewId="0">
      <selection activeCell="I44" sqref="I44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4" width="19.5703125" style="23" customWidth="1"/>
    <col min="5" max="8" width="19.42578125" style="23" customWidth="1"/>
    <col min="9" max="10" width="25.28515625" style="23" customWidth="1"/>
    <col min="11" max="16384" width="8.85546875" style="23"/>
  </cols>
  <sheetData>
    <row r="1" spans="1:10" ht="18.75" x14ac:dyDescent="0.25">
      <c r="A1" s="42"/>
      <c r="B1" s="22"/>
      <c r="C1" s="22"/>
      <c r="D1" s="22"/>
      <c r="E1" s="22"/>
      <c r="F1" s="22"/>
      <c r="G1" s="22"/>
      <c r="H1" s="22"/>
      <c r="I1" s="22"/>
      <c r="J1" s="22"/>
    </row>
    <row r="2" spans="1:10" ht="15.6" customHeight="1" x14ac:dyDescent="0.25">
      <c r="A2" s="114" t="s">
        <v>22</v>
      </c>
      <c r="B2" s="114"/>
      <c r="C2" s="114"/>
      <c r="D2" s="114"/>
      <c r="E2" s="114"/>
      <c r="F2" s="114"/>
      <c r="G2" s="114"/>
      <c r="H2" s="40"/>
      <c r="I2" s="25"/>
      <c r="J2" s="25"/>
    </row>
    <row r="3" spans="1:10" ht="18.75" x14ac:dyDescent="0.25">
      <c r="A3" s="22"/>
      <c r="B3" s="22"/>
      <c r="C3" s="22"/>
      <c r="D3" s="22"/>
      <c r="E3" s="22"/>
      <c r="F3" s="22"/>
      <c r="G3" s="22"/>
      <c r="H3" s="22"/>
      <c r="I3" s="24"/>
      <c r="J3" s="24"/>
    </row>
    <row r="4" spans="1:10" ht="15.6" customHeight="1" x14ac:dyDescent="0.25">
      <c r="A4" s="114" t="s">
        <v>23</v>
      </c>
      <c r="B4" s="114"/>
      <c r="C4" s="114"/>
      <c r="D4" s="114"/>
      <c r="E4" s="114"/>
      <c r="F4" s="114"/>
      <c r="G4" s="114"/>
      <c r="H4" s="40"/>
      <c r="I4" s="26"/>
      <c r="J4" s="26"/>
    </row>
    <row r="5" spans="1:10" ht="18.75" x14ac:dyDescent="0.25">
      <c r="A5" s="22"/>
      <c r="B5" s="22"/>
      <c r="C5" s="22"/>
      <c r="D5" s="22"/>
      <c r="E5" s="22"/>
      <c r="F5" s="22"/>
      <c r="G5" s="22"/>
      <c r="H5" s="22"/>
      <c r="I5" s="24"/>
      <c r="J5" s="24"/>
    </row>
    <row r="6" spans="1:10" ht="25.5" x14ac:dyDescent="0.25">
      <c r="A6" s="27" t="s">
        <v>36</v>
      </c>
      <c r="B6" s="28" t="s">
        <v>21</v>
      </c>
      <c r="C6" s="52" t="s">
        <v>116</v>
      </c>
      <c r="D6" s="52" t="s">
        <v>55</v>
      </c>
      <c r="E6" s="27" t="s">
        <v>117</v>
      </c>
      <c r="F6" s="27" t="s">
        <v>118</v>
      </c>
      <c r="G6" s="27" t="s">
        <v>119</v>
      </c>
    </row>
    <row r="7" spans="1:10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10" x14ac:dyDescent="0.25">
      <c r="A8" s="31"/>
      <c r="B8" s="31" t="s">
        <v>24</v>
      </c>
      <c r="C8" s="57">
        <f>C9+C16</f>
        <v>21915442.400000002</v>
      </c>
      <c r="D8" s="57">
        <f t="shared" ref="D8:G8" si="0">D9+D16</f>
        <v>33234487</v>
      </c>
      <c r="E8" s="57">
        <f t="shared" si="0"/>
        <v>38542581</v>
      </c>
      <c r="F8" s="57">
        <f t="shared" si="0"/>
        <v>38542581</v>
      </c>
      <c r="G8" s="57">
        <f t="shared" si="0"/>
        <v>38542581</v>
      </c>
    </row>
    <row r="9" spans="1:10" x14ac:dyDescent="0.25">
      <c r="A9" s="31">
        <v>6</v>
      </c>
      <c r="B9" s="31" t="s">
        <v>25</v>
      </c>
      <c r="C9" s="57">
        <f>SUM(C10:C15)</f>
        <v>21913734.160000004</v>
      </c>
      <c r="D9" s="57">
        <f t="shared" ref="D9:G9" si="1">SUM(D10:D15)</f>
        <v>33231987</v>
      </c>
      <c r="E9" s="57">
        <f t="shared" si="1"/>
        <v>38540081</v>
      </c>
      <c r="F9" s="57">
        <f t="shared" si="1"/>
        <v>38540081</v>
      </c>
      <c r="G9" s="57">
        <f t="shared" si="1"/>
        <v>38540081</v>
      </c>
    </row>
    <row r="10" spans="1:10" ht="24.75" customHeight="1" x14ac:dyDescent="0.25">
      <c r="A10" s="32">
        <v>63</v>
      </c>
      <c r="B10" s="32" t="s">
        <v>56</v>
      </c>
      <c r="C10" s="58">
        <v>3155130.21</v>
      </c>
      <c r="D10" s="58">
        <v>2120000</v>
      </c>
      <c r="E10" s="65">
        <v>3000000</v>
      </c>
      <c r="F10" s="65">
        <v>3000000</v>
      </c>
      <c r="G10" s="65">
        <v>3000000</v>
      </c>
    </row>
    <row r="11" spans="1:10" x14ac:dyDescent="0.25">
      <c r="A11" s="33">
        <v>64</v>
      </c>
      <c r="B11" s="32" t="s">
        <v>57</v>
      </c>
      <c r="C11" s="58">
        <v>5439.97</v>
      </c>
      <c r="D11" s="58">
        <v>5005</v>
      </c>
      <c r="E11" s="65">
        <v>3010</v>
      </c>
      <c r="F11" s="65">
        <v>3010</v>
      </c>
      <c r="G11" s="65">
        <v>3010</v>
      </c>
    </row>
    <row r="12" spans="1:10" x14ac:dyDescent="0.25">
      <c r="A12" s="33">
        <v>65</v>
      </c>
      <c r="B12" s="32" t="s">
        <v>58</v>
      </c>
      <c r="C12" s="58">
        <v>578419.77</v>
      </c>
      <c r="D12" s="58">
        <v>648000</v>
      </c>
      <c r="E12" s="65">
        <v>516000</v>
      </c>
      <c r="F12" s="65">
        <v>516000</v>
      </c>
      <c r="G12" s="65">
        <v>516000</v>
      </c>
    </row>
    <row r="13" spans="1:10" x14ac:dyDescent="0.25">
      <c r="A13" s="33">
        <v>66</v>
      </c>
      <c r="B13" s="32" t="s">
        <v>59</v>
      </c>
      <c r="C13" s="58">
        <v>264674.15000000002</v>
      </c>
      <c r="D13" s="58">
        <v>270000</v>
      </c>
      <c r="E13" s="65">
        <v>245990</v>
      </c>
      <c r="F13" s="65">
        <v>245990</v>
      </c>
      <c r="G13" s="65">
        <v>245990</v>
      </c>
    </row>
    <row r="14" spans="1:10" ht="25.5" x14ac:dyDescent="0.25">
      <c r="A14" s="33">
        <v>67</v>
      </c>
      <c r="B14" s="32" t="s">
        <v>60</v>
      </c>
      <c r="C14" s="58">
        <v>17903414.890000001</v>
      </c>
      <c r="D14" s="58">
        <v>30187982</v>
      </c>
      <c r="E14" s="65">
        <v>34774081</v>
      </c>
      <c r="F14" s="65">
        <v>34774081</v>
      </c>
      <c r="G14" s="65">
        <v>34774081</v>
      </c>
    </row>
    <row r="15" spans="1:10" x14ac:dyDescent="0.25">
      <c r="A15" s="33">
        <v>68</v>
      </c>
      <c r="B15" s="32" t="s">
        <v>61</v>
      </c>
      <c r="C15" s="58">
        <v>6655.17</v>
      </c>
      <c r="D15" s="58">
        <v>1000</v>
      </c>
      <c r="E15" s="65">
        <v>1000</v>
      </c>
      <c r="F15" s="65">
        <v>1000</v>
      </c>
      <c r="G15" s="65">
        <v>1000</v>
      </c>
    </row>
    <row r="16" spans="1:10" x14ac:dyDescent="0.25">
      <c r="A16" s="34">
        <v>7</v>
      </c>
      <c r="B16" s="31" t="s">
        <v>26</v>
      </c>
      <c r="C16" s="57">
        <f>C17</f>
        <v>1708.24</v>
      </c>
      <c r="D16" s="57">
        <f t="shared" ref="D16:G16" si="2">D17</f>
        <v>2500</v>
      </c>
      <c r="E16" s="57">
        <f t="shared" si="2"/>
        <v>2500</v>
      </c>
      <c r="F16" s="57">
        <f t="shared" si="2"/>
        <v>2500</v>
      </c>
      <c r="G16" s="57">
        <f t="shared" si="2"/>
        <v>2500</v>
      </c>
    </row>
    <row r="17" spans="1:7" x14ac:dyDescent="0.25">
      <c r="A17" s="33">
        <v>72</v>
      </c>
      <c r="B17" s="35" t="s">
        <v>27</v>
      </c>
      <c r="C17" s="59">
        <v>1708.24</v>
      </c>
      <c r="D17" s="59">
        <v>2500</v>
      </c>
      <c r="E17" s="65">
        <v>2500</v>
      </c>
      <c r="F17" s="65">
        <v>2500</v>
      </c>
      <c r="G17" s="65">
        <v>2500</v>
      </c>
    </row>
    <row r="18" spans="1:7" x14ac:dyDescent="0.25">
      <c r="A18" s="76"/>
      <c r="B18" s="76"/>
      <c r="C18" s="76"/>
      <c r="D18" s="76"/>
      <c r="E18" s="76"/>
      <c r="F18" s="76"/>
      <c r="G18" s="76"/>
    </row>
    <row r="19" spans="1:7" ht="25.5" x14ac:dyDescent="0.25">
      <c r="A19" s="27" t="s">
        <v>36</v>
      </c>
      <c r="B19" s="28" t="s">
        <v>21</v>
      </c>
      <c r="C19" s="52" t="s">
        <v>116</v>
      </c>
      <c r="D19" s="52" t="s">
        <v>55</v>
      </c>
      <c r="E19" s="27" t="s">
        <v>117</v>
      </c>
      <c r="F19" s="27" t="s">
        <v>118</v>
      </c>
      <c r="G19" s="27" t="s">
        <v>119</v>
      </c>
    </row>
    <row r="20" spans="1:7" s="30" customFormat="1" ht="11.25" x14ac:dyDescent="0.2">
      <c r="A20" s="29">
        <v>1</v>
      </c>
      <c r="B20" s="29">
        <v>2</v>
      </c>
      <c r="C20" s="29">
        <v>3</v>
      </c>
      <c r="D20" s="29">
        <v>4</v>
      </c>
      <c r="E20" s="29">
        <v>5</v>
      </c>
      <c r="F20" s="29">
        <v>6</v>
      </c>
      <c r="G20" s="29">
        <v>7</v>
      </c>
    </row>
    <row r="21" spans="1:7" x14ac:dyDescent="0.25">
      <c r="A21" s="31"/>
      <c r="B21" s="31" t="s">
        <v>28</v>
      </c>
      <c r="C21" s="57">
        <f>C22+C28</f>
        <v>26043890.43</v>
      </c>
      <c r="D21" s="57">
        <f t="shared" ref="D21:G21" si="3">D22+D28</f>
        <v>27994487</v>
      </c>
      <c r="E21" s="57">
        <f t="shared" si="3"/>
        <v>31042581</v>
      </c>
      <c r="F21" s="57">
        <f t="shared" si="3"/>
        <v>31042581</v>
      </c>
      <c r="G21" s="57">
        <f t="shared" si="3"/>
        <v>31042581</v>
      </c>
    </row>
    <row r="22" spans="1:7" x14ac:dyDescent="0.25">
      <c r="A22" s="31">
        <v>3</v>
      </c>
      <c r="B22" s="31" t="s">
        <v>29</v>
      </c>
      <c r="C22" s="57">
        <f>SUM(C23:C27)</f>
        <v>24756928.809999999</v>
      </c>
      <c r="D22" s="57">
        <f t="shared" ref="D22:G22" si="4">SUM(D23:D27)</f>
        <v>27037906</v>
      </c>
      <c r="E22" s="57">
        <f t="shared" si="4"/>
        <v>30502000</v>
      </c>
      <c r="F22" s="57">
        <f t="shared" si="4"/>
        <v>30502000</v>
      </c>
      <c r="G22" s="57">
        <f t="shared" si="4"/>
        <v>30502000</v>
      </c>
    </row>
    <row r="23" spans="1:7" x14ac:dyDescent="0.25">
      <c r="A23" s="32">
        <v>31</v>
      </c>
      <c r="B23" s="32" t="s">
        <v>30</v>
      </c>
      <c r="C23" s="58">
        <v>20305331.449999999</v>
      </c>
      <c r="D23" s="58">
        <v>21928200</v>
      </c>
      <c r="E23" s="65">
        <v>25596000</v>
      </c>
      <c r="F23" s="65">
        <v>25596000</v>
      </c>
      <c r="G23" s="65">
        <v>25596000</v>
      </c>
    </row>
    <row r="24" spans="1:7" x14ac:dyDescent="0.25">
      <c r="A24" s="33">
        <v>32</v>
      </c>
      <c r="B24" s="33" t="s">
        <v>31</v>
      </c>
      <c r="C24" s="60">
        <v>4386903.22</v>
      </c>
      <c r="D24" s="60">
        <v>5034706</v>
      </c>
      <c r="E24" s="65">
        <v>4711000</v>
      </c>
      <c r="F24" s="65">
        <v>4711000</v>
      </c>
      <c r="G24" s="65">
        <v>4711000</v>
      </c>
    </row>
    <row r="25" spans="1:7" x14ac:dyDescent="0.25">
      <c r="A25" s="33">
        <v>34</v>
      </c>
      <c r="B25" s="33" t="s">
        <v>62</v>
      </c>
      <c r="C25" s="60">
        <v>59178.25</v>
      </c>
      <c r="D25" s="60">
        <v>55000</v>
      </c>
      <c r="E25" s="65">
        <v>175000</v>
      </c>
      <c r="F25" s="65">
        <v>175000</v>
      </c>
      <c r="G25" s="65">
        <v>175000</v>
      </c>
    </row>
    <row r="26" spans="1:7" x14ac:dyDescent="0.25">
      <c r="A26" s="33">
        <v>37</v>
      </c>
      <c r="B26" s="33" t="s">
        <v>63</v>
      </c>
      <c r="C26" s="60">
        <v>5515.89</v>
      </c>
      <c r="D26" s="60">
        <v>20000</v>
      </c>
      <c r="E26" s="65">
        <v>20000</v>
      </c>
      <c r="F26" s="65">
        <v>20000</v>
      </c>
      <c r="G26" s="65">
        <v>20000</v>
      </c>
    </row>
    <row r="27" spans="1:7" x14ac:dyDescent="0.25">
      <c r="A27" s="33">
        <v>38</v>
      </c>
      <c r="B27" s="33" t="s">
        <v>71</v>
      </c>
      <c r="C27" s="60">
        <v>0</v>
      </c>
      <c r="D27" s="60">
        <v>0</v>
      </c>
      <c r="E27" s="65">
        <v>0</v>
      </c>
      <c r="F27" s="65">
        <v>0</v>
      </c>
      <c r="G27" s="65">
        <v>0</v>
      </c>
    </row>
    <row r="28" spans="1:7" x14ac:dyDescent="0.25">
      <c r="A28" s="36">
        <v>4</v>
      </c>
      <c r="B28" s="37" t="s">
        <v>32</v>
      </c>
      <c r="C28" s="57">
        <f>SUM(C29:C31)</f>
        <v>1286961.6200000001</v>
      </c>
      <c r="D28" s="57">
        <f t="shared" ref="D28:G28" si="5">SUM(D29:D31)</f>
        <v>956581</v>
      </c>
      <c r="E28" s="57">
        <f t="shared" si="5"/>
        <v>540581</v>
      </c>
      <c r="F28" s="57">
        <f t="shared" si="5"/>
        <v>540581</v>
      </c>
      <c r="G28" s="57">
        <f t="shared" si="5"/>
        <v>540581</v>
      </c>
    </row>
    <row r="29" spans="1:7" x14ac:dyDescent="0.25">
      <c r="A29" s="32">
        <v>41</v>
      </c>
      <c r="B29" s="38" t="s">
        <v>33</v>
      </c>
      <c r="C29" s="58">
        <v>36700</v>
      </c>
      <c r="D29" s="58">
        <v>10000</v>
      </c>
      <c r="E29" s="65">
        <v>5000</v>
      </c>
      <c r="F29" s="65">
        <v>5000</v>
      </c>
      <c r="G29" s="65">
        <v>5000</v>
      </c>
    </row>
    <row r="30" spans="1:7" x14ac:dyDescent="0.25">
      <c r="A30" s="32">
        <v>42</v>
      </c>
      <c r="B30" s="38" t="s">
        <v>64</v>
      </c>
      <c r="C30" s="58">
        <v>1075435.79</v>
      </c>
      <c r="D30" s="58">
        <v>806581</v>
      </c>
      <c r="E30" s="65">
        <v>375581</v>
      </c>
      <c r="F30" s="65">
        <v>375581</v>
      </c>
      <c r="G30" s="65">
        <v>375581</v>
      </c>
    </row>
    <row r="31" spans="1:7" x14ac:dyDescent="0.25">
      <c r="A31" s="32">
        <v>45</v>
      </c>
      <c r="B31" s="38" t="s">
        <v>65</v>
      </c>
      <c r="C31" s="58">
        <v>174825.83</v>
      </c>
      <c r="D31" s="58">
        <v>140000</v>
      </c>
      <c r="E31" s="65">
        <v>160000</v>
      </c>
      <c r="F31" s="65">
        <v>160000</v>
      </c>
      <c r="G31" s="65">
        <v>160000</v>
      </c>
    </row>
    <row r="32" spans="1:7" x14ac:dyDescent="0.25">
      <c r="A32" s="76"/>
      <c r="B32" s="76"/>
      <c r="C32" s="76"/>
      <c r="D32" s="76"/>
      <c r="E32" s="76"/>
      <c r="F32" s="76"/>
      <c r="G32" s="76"/>
    </row>
    <row r="33" spans="1:8" x14ac:dyDescent="0.25">
      <c r="A33" s="76"/>
      <c r="B33" s="76"/>
      <c r="C33" s="76"/>
      <c r="D33" s="76"/>
      <c r="E33" s="76"/>
      <c r="F33" s="76"/>
      <c r="G33" s="76"/>
    </row>
    <row r="34" spans="1:8" ht="15.6" customHeight="1" x14ac:dyDescent="0.25">
      <c r="A34" s="114" t="s">
        <v>34</v>
      </c>
      <c r="B34" s="114"/>
      <c r="C34" s="114"/>
      <c r="D34" s="114"/>
      <c r="E34" s="114"/>
      <c r="F34" s="114"/>
      <c r="G34" s="114"/>
    </row>
    <row r="35" spans="1:8" ht="18.75" x14ac:dyDescent="0.25">
      <c r="A35" s="22"/>
      <c r="B35" s="22"/>
      <c r="C35" s="22"/>
      <c r="D35" s="22"/>
      <c r="E35" s="22"/>
      <c r="F35" s="22"/>
      <c r="G35" s="22"/>
      <c r="H35" s="22"/>
    </row>
    <row r="36" spans="1:8" ht="25.5" x14ac:dyDescent="0.25">
      <c r="A36" s="27" t="s">
        <v>36</v>
      </c>
      <c r="B36" s="28" t="s">
        <v>21</v>
      </c>
      <c r="C36" s="52" t="s">
        <v>116</v>
      </c>
      <c r="D36" s="52" t="s">
        <v>55</v>
      </c>
      <c r="E36" s="27" t="s">
        <v>117</v>
      </c>
      <c r="F36" s="27" t="s">
        <v>118</v>
      </c>
      <c r="G36" s="27" t="s">
        <v>119</v>
      </c>
    </row>
    <row r="37" spans="1:8" s="30" customFormat="1" ht="11.25" x14ac:dyDescent="0.2">
      <c r="A37" s="29">
        <v>1</v>
      </c>
      <c r="B37" s="29">
        <v>2</v>
      </c>
      <c r="C37" s="29">
        <v>3</v>
      </c>
      <c r="D37" s="29">
        <v>4</v>
      </c>
      <c r="E37" s="29">
        <v>5</v>
      </c>
      <c r="F37" s="29">
        <v>6</v>
      </c>
      <c r="G37" s="29">
        <v>7</v>
      </c>
    </row>
    <row r="38" spans="1:8" x14ac:dyDescent="0.25">
      <c r="A38" s="31"/>
      <c r="B38" s="31" t="s">
        <v>24</v>
      </c>
      <c r="C38" s="57">
        <f>C39+C41+C43+C45+C47+C49</f>
        <v>21915442.399999999</v>
      </c>
      <c r="D38" s="57">
        <f t="shared" ref="D38:G38" si="6">D39+D41+D43+D45+D47+D49</f>
        <v>33494487</v>
      </c>
      <c r="E38" s="57">
        <f t="shared" si="6"/>
        <v>38542581</v>
      </c>
      <c r="F38" s="57">
        <f t="shared" si="6"/>
        <v>38542581</v>
      </c>
      <c r="G38" s="57">
        <f t="shared" si="6"/>
        <v>38542581</v>
      </c>
    </row>
    <row r="39" spans="1:8" x14ac:dyDescent="0.25">
      <c r="A39" s="31">
        <v>1</v>
      </c>
      <c r="B39" s="31" t="s">
        <v>37</v>
      </c>
      <c r="C39" s="57">
        <f>C40</f>
        <v>453354.93</v>
      </c>
      <c r="D39" s="57">
        <f t="shared" ref="D39:G39" si="7">D40</f>
        <v>732759</v>
      </c>
      <c r="E39" s="57">
        <f t="shared" si="7"/>
        <v>398126</v>
      </c>
      <c r="F39" s="57">
        <f t="shared" si="7"/>
        <v>398126</v>
      </c>
      <c r="G39" s="57">
        <f t="shared" si="7"/>
        <v>398126</v>
      </c>
    </row>
    <row r="40" spans="1:8" x14ac:dyDescent="0.25">
      <c r="A40" s="32">
        <v>11</v>
      </c>
      <c r="B40" s="32" t="s">
        <v>37</v>
      </c>
      <c r="C40" s="58">
        <v>453354.93</v>
      </c>
      <c r="D40" s="58">
        <v>732759</v>
      </c>
      <c r="E40" s="65">
        <v>398126</v>
      </c>
      <c r="F40" s="65">
        <v>398126</v>
      </c>
      <c r="G40" s="65">
        <v>398126</v>
      </c>
    </row>
    <row r="41" spans="1:8" x14ac:dyDescent="0.25">
      <c r="A41" s="34">
        <v>3</v>
      </c>
      <c r="B41" s="31" t="s">
        <v>38</v>
      </c>
      <c r="C41" s="57">
        <f>C42</f>
        <v>157441.39000000001</v>
      </c>
      <c r="D41" s="57">
        <f t="shared" ref="D41:G41" si="8">D42</f>
        <v>156005</v>
      </c>
      <c r="E41" s="57">
        <f t="shared" si="8"/>
        <v>150000</v>
      </c>
      <c r="F41" s="57">
        <f t="shared" si="8"/>
        <v>150000</v>
      </c>
      <c r="G41" s="57">
        <f t="shared" si="8"/>
        <v>150000</v>
      </c>
    </row>
    <row r="42" spans="1:8" x14ac:dyDescent="0.25">
      <c r="A42" s="33">
        <v>31</v>
      </c>
      <c r="B42" s="35" t="s">
        <v>38</v>
      </c>
      <c r="C42" s="59">
        <v>157441.39000000001</v>
      </c>
      <c r="D42" s="59">
        <v>156005</v>
      </c>
      <c r="E42" s="65">
        <v>150000</v>
      </c>
      <c r="F42" s="65">
        <v>150000</v>
      </c>
      <c r="G42" s="65">
        <v>150000</v>
      </c>
    </row>
    <row r="43" spans="1:8" x14ac:dyDescent="0.25">
      <c r="A43" s="34">
        <v>4</v>
      </c>
      <c r="B43" s="31" t="s">
        <v>51</v>
      </c>
      <c r="C43" s="57">
        <f>C44</f>
        <v>18028479.73</v>
      </c>
      <c r="D43" s="57">
        <f t="shared" ref="D43:G43" si="9">D44</f>
        <v>30103223</v>
      </c>
      <c r="E43" s="57">
        <f t="shared" si="9"/>
        <v>34891955</v>
      </c>
      <c r="F43" s="57">
        <f t="shared" si="9"/>
        <v>34891955</v>
      </c>
      <c r="G43" s="57">
        <f t="shared" si="9"/>
        <v>34891955</v>
      </c>
    </row>
    <row r="44" spans="1:8" x14ac:dyDescent="0.25">
      <c r="A44" s="33">
        <v>43</v>
      </c>
      <c r="B44" s="35" t="s">
        <v>50</v>
      </c>
      <c r="C44" s="59">
        <v>18028479.73</v>
      </c>
      <c r="D44" s="59">
        <v>30103223</v>
      </c>
      <c r="E44" s="65">
        <v>34891955</v>
      </c>
      <c r="F44" s="65">
        <v>34891955</v>
      </c>
      <c r="G44" s="65">
        <v>34891955</v>
      </c>
    </row>
    <row r="45" spans="1:8" x14ac:dyDescent="0.25">
      <c r="A45" s="34">
        <v>5</v>
      </c>
      <c r="B45" s="54" t="s">
        <v>68</v>
      </c>
      <c r="C45" s="64">
        <f>C46</f>
        <v>3155130.21</v>
      </c>
      <c r="D45" s="64">
        <f t="shared" ref="D45:G45" si="10">D46</f>
        <v>2380000</v>
      </c>
      <c r="E45" s="64">
        <f t="shared" si="10"/>
        <v>3000000</v>
      </c>
      <c r="F45" s="64">
        <f t="shared" si="10"/>
        <v>3000000</v>
      </c>
      <c r="G45" s="64">
        <f t="shared" si="10"/>
        <v>3000000</v>
      </c>
    </row>
    <row r="46" spans="1:8" x14ac:dyDescent="0.25">
      <c r="A46" s="55">
        <v>52</v>
      </c>
      <c r="B46" s="35" t="s">
        <v>68</v>
      </c>
      <c r="C46" s="59">
        <v>3155130.21</v>
      </c>
      <c r="D46" s="59">
        <v>2380000</v>
      </c>
      <c r="E46" s="65">
        <v>3000000</v>
      </c>
      <c r="F46" s="65">
        <v>3000000</v>
      </c>
      <c r="G46" s="65">
        <v>3000000</v>
      </c>
    </row>
    <row r="47" spans="1:8" x14ac:dyDescent="0.25">
      <c r="A47" s="34">
        <v>6</v>
      </c>
      <c r="B47" s="54" t="s">
        <v>69</v>
      </c>
      <c r="C47" s="64">
        <f>C48</f>
        <v>119327.9</v>
      </c>
      <c r="D47" s="64">
        <f t="shared" ref="D47:G47" si="11">D48</f>
        <v>120000</v>
      </c>
      <c r="E47" s="64">
        <f t="shared" si="11"/>
        <v>100000</v>
      </c>
      <c r="F47" s="64">
        <f t="shared" si="11"/>
        <v>100000</v>
      </c>
      <c r="G47" s="64">
        <f t="shared" si="11"/>
        <v>100000</v>
      </c>
    </row>
    <row r="48" spans="1:8" x14ac:dyDescent="0.25">
      <c r="A48" s="55">
        <v>61</v>
      </c>
      <c r="B48" s="35" t="s">
        <v>69</v>
      </c>
      <c r="C48" s="59">
        <v>119327.9</v>
      </c>
      <c r="D48" s="59">
        <v>120000</v>
      </c>
      <c r="E48" s="65">
        <v>100000</v>
      </c>
      <c r="F48" s="65">
        <v>100000</v>
      </c>
      <c r="G48" s="65">
        <v>100000</v>
      </c>
    </row>
    <row r="49" spans="1:7" x14ac:dyDescent="0.25">
      <c r="A49" s="34">
        <v>7</v>
      </c>
      <c r="B49" s="54" t="s">
        <v>70</v>
      </c>
      <c r="C49" s="64">
        <f>C50</f>
        <v>1708.24</v>
      </c>
      <c r="D49" s="64">
        <f t="shared" ref="D49:G49" si="12">D50</f>
        <v>2500</v>
      </c>
      <c r="E49" s="64">
        <f t="shared" si="12"/>
        <v>2500</v>
      </c>
      <c r="F49" s="64">
        <f t="shared" si="12"/>
        <v>2500</v>
      </c>
      <c r="G49" s="64">
        <f t="shared" si="12"/>
        <v>2500</v>
      </c>
    </row>
    <row r="50" spans="1:7" x14ac:dyDescent="0.25">
      <c r="A50" s="55">
        <v>71</v>
      </c>
      <c r="B50" s="35" t="s">
        <v>70</v>
      </c>
      <c r="C50" s="59">
        <v>1708.24</v>
      </c>
      <c r="D50" s="59">
        <v>2500</v>
      </c>
      <c r="E50" s="65">
        <v>2500</v>
      </c>
      <c r="F50" s="65">
        <v>2500</v>
      </c>
      <c r="G50" s="65">
        <v>2500</v>
      </c>
    </row>
    <row r="51" spans="1:7" x14ac:dyDescent="0.25">
      <c r="A51" s="34"/>
      <c r="B51" s="35"/>
      <c r="C51" s="59"/>
      <c r="D51" s="59"/>
      <c r="E51" s="65"/>
      <c r="F51" s="65"/>
      <c r="G51" s="65"/>
    </row>
    <row r="52" spans="1:7" x14ac:dyDescent="0.25">
      <c r="A52" s="76"/>
      <c r="B52" s="76"/>
      <c r="C52" s="76"/>
      <c r="D52" s="76"/>
      <c r="E52" s="76"/>
      <c r="F52" s="76"/>
      <c r="G52" s="76"/>
    </row>
    <row r="53" spans="1:7" ht="25.5" x14ac:dyDescent="0.25">
      <c r="A53" s="27" t="s">
        <v>36</v>
      </c>
      <c r="B53" s="28" t="s">
        <v>21</v>
      </c>
      <c r="C53" s="52" t="s">
        <v>116</v>
      </c>
      <c r="D53" s="52" t="s">
        <v>55</v>
      </c>
      <c r="E53" s="27" t="s">
        <v>117</v>
      </c>
      <c r="F53" s="27" t="s">
        <v>118</v>
      </c>
      <c r="G53" s="27" t="s">
        <v>119</v>
      </c>
    </row>
    <row r="54" spans="1:7" s="30" customFormat="1" ht="11.25" x14ac:dyDescent="0.2">
      <c r="A54" s="29">
        <v>1</v>
      </c>
      <c r="B54" s="29">
        <v>2</v>
      </c>
      <c r="C54" s="29">
        <v>3</v>
      </c>
      <c r="D54" s="29">
        <v>4</v>
      </c>
      <c r="E54" s="29">
        <v>5</v>
      </c>
      <c r="F54" s="29">
        <v>6</v>
      </c>
      <c r="G54" s="29">
        <v>7</v>
      </c>
    </row>
    <row r="55" spans="1:7" x14ac:dyDescent="0.25">
      <c r="A55" s="31"/>
      <c r="B55" s="31" t="s">
        <v>28</v>
      </c>
      <c r="C55" s="57">
        <f>C56+C63+C70+C83+C90+C95</f>
        <v>25864350.279999997</v>
      </c>
      <c r="D55" s="57">
        <f t="shared" ref="D55:G55" si="13">D56+D63+D70+D83+D90+D95</f>
        <v>33494487</v>
      </c>
      <c r="E55" s="57">
        <f t="shared" si="13"/>
        <v>38542581</v>
      </c>
      <c r="F55" s="57">
        <f t="shared" si="13"/>
        <v>38542581</v>
      </c>
      <c r="G55" s="57">
        <f t="shared" si="13"/>
        <v>38542581</v>
      </c>
    </row>
    <row r="56" spans="1:7" x14ac:dyDescent="0.25">
      <c r="A56" s="66"/>
      <c r="B56" s="66" t="s">
        <v>35</v>
      </c>
      <c r="C56" s="67">
        <f>C57+C60</f>
        <v>453354.94</v>
      </c>
      <c r="D56" s="67">
        <f t="shared" ref="D56:G56" si="14">D57+D60</f>
        <v>732759</v>
      </c>
      <c r="E56" s="67">
        <f t="shared" si="14"/>
        <v>398126</v>
      </c>
      <c r="F56" s="67">
        <f t="shared" si="14"/>
        <v>398126</v>
      </c>
      <c r="G56" s="67">
        <f t="shared" si="14"/>
        <v>398126</v>
      </c>
    </row>
    <row r="57" spans="1:7" x14ac:dyDescent="0.25">
      <c r="A57" s="31">
        <v>3</v>
      </c>
      <c r="B57" s="31" t="s">
        <v>29</v>
      </c>
      <c r="C57" s="57">
        <f>C58+C59</f>
        <v>144467.94</v>
      </c>
      <c r="D57" s="57">
        <f t="shared" ref="D57:G57" si="15">D58+D59</f>
        <v>106178</v>
      </c>
      <c r="E57" s="57">
        <f t="shared" si="15"/>
        <v>126545</v>
      </c>
      <c r="F57" s="57">
        <f t="shared" si="15"/>
        <v>126545</v>
      </c>
      <c r="G57" s="57">
        <f t="shared" si="15"/>
        <v>126545</v>
      </c>
    </row>
    <row r="58" spans="1:7" x14ac:dyDescent="0.25">
      <c r="A58" s="32">
        <v>31</v>
      </c>
      <c r="B58" s="35" t="s">
        <v>30</v>
      </c>
      <c r="C58" s="58">
        <v>26545</v>
      </c>
      <c r="D58" s="58">
        <v>26545</v>
      </c>
      <c r="E58" s="65">
        <v>26545</v>
      </c>
      <c r="F58" s="65">
        <v>26545</v>
      </c>
      <c r="G58" s="65">
        <v>26545</v>
      </c>
    </row>
    <row r="59" spans="1:7" x14ac:dyDescent="0.25">
      <c r="A59" s="33">
        <v>32</v>
      </c>
      <c r="B59" s="35" t="s">
        <v>31</v>
      </c>
      <c r="C59" s="60">
        <v>117922.94</v>
      </c>
      <c r="D59" s="60">
        <v>79633</v>
      </c>
      <c r="E59" s="65">
        <v>100000</v>
      </c>
      <c r="F59" s="65">
        <v>100000</v>
      </c>
      <c r="G59" s="65">
        <v>100000</v>
      </c>
    </row>
    <row r="60" spans="1:7" x14ac:dyDescent="0.25">
      <c r="A60" s="34">
        <v>4</v>
      </c>
      <c r="B60" s="34" t="s">
        <v>32</v>
      </c>
      <c r="C60" s="78">
        <f>C61+C62</f>
        <v>308887</v>
      </c>
      <c r="D60" s="78">
        <f t="shared" ref="D60:G60" si="16">D61+D62</f>
        <v>626581</v>
      </c>
      <c r="E60" s="78">
        <f t="shared" si="16"/>
        <v>271581</v>
      </c>
      <c r="F60" s="78">
        <f t="shared" si="16"/>
        <v>271581</v>
      </c>
      <c r="G60" s="78">
        <f t="shared" si="16"/>
        <v>271581</v>
      </c>
    </row>
    <row r="61" spans="1:7" x14ac:dyDescent="0.25">
      <c r="A61" s="33">
        <v>42</v>
      </c>
      <c r="B61" s="35" t="s">
        <v>64</v>
      </c>
      <c r="C61" s="60">
        <v>236495</v>
      </c>
      <c r="D61" s="60">
        <v>626581</v>
      </c>
      <c r="E61" s="65">
        <v>271581</v>
      </c>
      <c r="F61" s="65">
        <v>271581</v>
      </c>
      <c r="G61" s="65">
        <v>271581</v>
      </c>
    </row>
    <row r="62" spans="1:7" x14ac:dyDescent="0.25">
      <c r="A62" s="33">
        <v>45</v>
      </c>
      <c r="B62" s="35" t="s">
        <v>89</v>
      </c>
      <c r="C62" s="60">
        <v>72392</v>
      </c>
      <c r="D62" s="60">
        <v>0</v>
      </c>
      <c r="E62" s="65">
        <v>0</v>
      </c>
      <c r="F62" s="65">
        <v>0</v>
      </c>
      <c r="G62" s="65">
        <v>0</v>
      </c>
    </row>
    <row r="63" spans="1:7" x14ac:dyDescent="0.25">
      <c r="A63" s="68"/>
      <c r="B63" s="66" t="s">
        <v>106</v>
      </c>
      <c r="C63" s="67">
        <f>C64+C67</f>
        <v>86448.53</v>
      </c>
      <c r="D63" s="67">
        <f t="shared" ref="D63:G63" si="17">D64+D67</f>
        <v>156005</v>
      </c>
      <c r="E63" s="67">
        <f t="shared" si="17"/>
        <v>150000</v>
      </c>
      <c r="F63" s="67">
        <f t="shared" si="17"/>
        <v>150000</v>
      </c>
      <c r="G63" s="67">
        <f t="shared" si="17"/>
        <v>150000</v>
      </c>
    </row>
    <row r="64" spans="1:7" x14ac:dyDescent="0.25">
      <c r="A64" s="34">
        <v>3</v>
      </c>
      <c r="B64" s="31" t="s">
        <v>29</v>
      </c>
      <c r="C64" s="57">
        <f>C65+C66</f>
        <v>67913.89</v>
      </c>
      <c r="D64" s="57">
        <f t="shared" ref="D64:G64" si="18">D65+D66</f>
        <v>60505</v>
      </c>
      <c r="E64" s="57">
        <f t="shared" si="18"/>
        <v>70010</v>
      </c>
      <c r="F64" s="57">
        <f t="shared" si="18"/>
        <v>70010</v>
      </c>
      <c r="G64" s="57">
        <f t="shared" si="18"/>
        <v>70010</v>
      </c>
    </row>
    <row r="65" spans="1:7" x14ac:dyDescent="0.25">
      <c r="A65" s="33">
        <v>32</v>
      </c>
      <c r="B65" s="35" t="s">
        <v>31</v>
      </c>
      <c r="C65" s="59">
        <v>67913.89</v>
      </c>
      <c r="D65" s="59">
        <v>60500</v>
      </c>
      <c r="E65" s="65">
        <v>70000</v>
      </c>
      <c r="F65" s="65">
        <v>70000</v>
      </c>
      <c r="G65" s="65">
        <v>70000</v>
      </c>
    </row>
    <row r="66" spans="1:7" x14ac:dyDescent="0.25">
      <c r="A66" s="33">
        <v>34</v>
      </c>
      <c r="B66" s="35" t="s">
        <v>62</v>
      </c>
      <c r="C66" s="59">
        <v>0</v>
      </c>
      <c r="D66" s="59">
        <v>5</v>
      </c>
      <c r="E66" s="65">
        <v>10</v>
      </c>
      <c r="F66" s="65">
        <v>10</v>
      </c>
      <c r="G66" s="65">
        <v>10</v>
      </c>
    </row>
    <row r="67" spans="1:7" x14ac:dyDescent="0.25">
      <c r="A67" s="34">
        <v>4</v>
      </c>
      <c r="B67" s="34" t="s">
        <v>32</v>
      </c>
      <c r="C67" s="64">
        <f>C68+C69</f>
        <v>18534.64</v>
      </c>
      <c r="D67" s="64">
        <f t="shared" ref="D67:G67" si="19">D68+D69</f>
        <v>95500</v>
      </c>
      <c r="E67" s="64">
        <f t="shared" si="19"/>
        <v>79990</v>
      </c>
      <c r="F67" s="64">
        <f t="shared" si="19"/>
        <v>79990</v>
      </c>
      <c r="G67" s="64">
        <f t="shared" si="19"/>
        <v>79990</v>
      </c>
    </row>
    <row r="68" spans="1:7" x14ac:dyDescent="0.25">
      <c r="A68" s="33">
        <v>42</v>
      </c>
      <c r="B68" s="35" t="s">
        <v>64</v>
      </c>
      <c r="C68" s="59">
        <v>18534.64</v>
      </c>
      <c r="D68" s="59">
        <v>95500</v>
      </c>
      <c r="E68" s="65">
        <v>71500</v>
      </c>
      <c r="F68" s="65">
        <v>71500</v>
      </c>
      <c r="G68" s="65">
        <v>71500</v>
      </c>
    </row>
    <row r="69" spans="1:7" x14ac:dyDescent="0.25">
      <c r="A69" s="33">
        <v>45</v>
      </c>
      <c r="B69" s="35" t="s">
        <v>89</v>
      </c>
      <c r="C69" s="59">
        <v>0</v>
      </c>
      <c r="D69" s="59">
        <v>0</v>
      </c>
      <c r="E69" s="65">
        <v>8490</v>
      </c>
      <c r="F69" s="65">
        <v>8490</v>
      </c>
      <c r="G69" s="65">
        <v>8490</v>
      </c>
    </row>
    <row r="70" spans="1:7" x14ac:dyDescent="0.25">
      <c r="A70" s="68"/>
      <c r="B70" s="66" t="s">
        <v>107</v>
      </c>
      <c r="C70" s="67">
        <f>C71+C77+C81</f>
        <v>22244526.530000001</v>
      </c>
      <c r="D70" s="67">
        <f t="shared" ref="D70:G70" si="20">D71+D77+D81</f>
        <v>30103223</v>
      </c>
      <c r="E70" s="67">
        <f t="shared" si="20"/>
        <v>34891955</v>
      </c>
      <c r="F70" s="67">
        <f t="shared" si="20"/>
        <v>34891955</v>
      </c>
      <c r="G70" s="67">
        <f t="shared" si="20"/>
        <v>34891955</v>
      </c>
    </row>
    <row r="71" spans="1:7" x14ac:dyDescent="0.25">
      <c r="A71" s="34">
        <v>3</v>
      </c>
      <c r="B71" s="31" t="s">
        <v>29</v>
      </c>
      <c r="C71" s="57">
        <f>SUM(C72:C76)</f>
        <v>21972836.800000001</v>
      </c>
      <c r="D71" s="57">
        <f t="shared" ref="D71:G71" si="21">SUM(D72:D76)</f>
        <v>24371223</v>
      </c>
      <c r="E71" s="57">
        <f t="shared" si="21"/>
        <v>27205445</v>
      </c>
      <c r="F71" s="57">
        <f t="shared" si="21"/>
        <v>27205445</v>
      </c>
      <c r="G71" s="57">
        <f t="shared" si="21"/>
        <v>27205445</v>
      </c>
    </row>
    <row r="72" spans="1:7" x14ac:dyDescent="0.25">
      <c r="A72" s="33">
        <v>31</v>
      </c>
      <c r="B72" s="35" t="s">
        <v>30</v>
      </c>
      <c r="C72" s="59">
        <v>18153389.620000001</v>
      </c>
      <c r="D72" s="59">
        <v>19521655</v>
      </c>
      <c r="E72" s="65">
        <v>23069455</v>
      </c>
      <c r="F72" s="65">
        <v>23069455</v>
      </c>
      <c r="G72" s="65">
        <v>23069455</v>
      </c>
    </row>
    <row r="73" spans="1:7" x14ac:dyDescent="0.25">
      <c r="A73" s="33">
        <v>32</v>
      </c>
      <c r="B73" s="35" t="s">
        <v>31</v>
      </c>
      <c r="C73" s="59">
        <v>3754753.04</v>
      </c>
      <c r="D73" s="59">
        <v>4774573</v>
      </c>
      <c r="E73" s="65">
        <v>3941000</v>
      </c>
      <c r="F73" s="65">
        <v>3941000</v>
      </c>
      <c r="G73" s="65">
        <v>3941000</v>
      </c>
    </row>
    <row r="74" spans="1:7" x14ac:dyDescent="0.25">
      <c r="A74" s="33">
        <v>34</v>
      </c>
      <c r="B74" s="35" t="s">
        <v>62</v>
      </c>
      <c r="C74" s="59">
        <v>59178.25</v>
      </c>
      <c r="D74" s="59">
        <v>54995</v>
      </c>
      <c r="E74" s="65">
        <v>174990</v>
      </c>
      <c r="F74" s="65">
        <v>174990</v>
      </c>
      <c r="G74" s="65">
        <v>174990</v>
      </c>
    </row>
    <row r="75" spans="1:7" x14ac:dyDescent="0.25">
      <c r="A75" s="33">
        <v>37</v>
      </c>
      <c r="B75" s="35" t="s">
        <v>88</v>
      </c>
      <c r="C75" s="59">
        <v>5515.89</v>
      </c>
      <c r="D75" s="59">
        <v>20000</v>
      </c>
      <c r="E75" s="65">
        <v>20000</v>
      </c>
      <c r="F75" s="65">
        <v>20000</v>
      </c>
      <c r="G75" s="65">
        <v>20000</v>
      </c>
    </row>
    <row r="76" spans="1:7" x14ac:dyDescent="0.25">
      <c r="A76" s="33">
        <v>38</v>
      </c>
      <c r="B76" s="35" t="s">
        <v>71</v>
      </c>
      <c r="C76" s="59">
        <v>0</v>
      </c>
      <c r="D76" s="59">
        <v>0</v>
      </c>
      <c r="E76" s="65">
        <v>0</v>
      </c>
      <c r="F76" s="65">
        <v>0</v>
      </c>
      <c r="G76" s="65">
        <v>0</v>
      </c>
    </row>
    <row r="77" spans="1:7" x14ac:dyDescent="0.25">
      <c r="A77" s="34">
        <v>4</v>
      </c>
      <c r="B77" s="34" t="s">
        <v>32</v>
      </c>
      <c r="C77" s="64">
        <f>SUM(C78:C80)</f>
        <v>271689.73</v>
      </c>
      <c r="D77" s="64">
        <f t="shared" ref="D77:G77" si="22">SUM(D78:D80)</f>
        <v>232000</v>
      </c>
      <c r="E77" s="64">
        <f t="shared" si="22"/>
        <v>186510</v>
      </c>
      <c r="F77" s="64">
        <f t="shared" si="22"/>
        <v>186510</v>
      </c>
      <c r="G77" s="64">
        <f t="shared" si="22"/>
        <v>186510</v>
      </c>
    </row>
    <row r="78" spans="1:7" x14ac:dyDescent="0.25">
      <c r="A78" s="33">
        <v>41</v>
      </c>
      <c r="B78" s="35" t="s">
        <v>33</v>
      </c>
      <c r="C78" s="59">
        <v>36700</v>
      </c>
      <c r="D78" s="59">
        <v>10000</v>
      </c>
      <c r="E78" s="59">
        <v>5000</v>
      </c>
      <c r="F78" s="59">
        <v>5000</v>
      </c>
      <c r="G78" s="59">
        <v>5000</v>
      </c>
    </row>
    <row r="79" spans="1:7" x14ac:dyDescent="0.25">
      <c r="A79" s="33">
        <v>42</v>
      </c>
      <c r="B79" s="35" t="s">
        <v>64</v>
      </c>
      <c r="C79" s="59">
        <v>137580.9</v>
      </c>
      <c r="D79" s="59">
        <v>82000</v>
      </c>
      <c r="E79" s="65">
        <v>30000</v>
      </c>
      <c r="F79" s="65">
        <v>30000</v>
      </c>
      <c r="G79" s="65">
        <v>30000</v>
      </c>
    </row>
    <row r="80" spans="1:7" x14ac:dyDescent="0.25">
      <c r="A80" s="33">
        <v>45</v>
      </c>
      <c r="B80" s="35" t="s">
        <v>89</v>
      </c>
      <c r="C80" s="59">
        <v>97408.83</v>
      </c>
      <c r="D80" s="59">
        <v>140000</v>
      </c>
      <c r="E80" s="65">
        <v>151510</v>
      </c>
      <c r="F80" s="65">
        <v>151510</v>
      </c>
      <c r="G80" s="65">
        <v>151510</v>
      </c>
    </row>
    <row r="81" spans="1:7" x14ac:dyDescent="0.25">
      <c r="A81" s="34">
        <v>9</v>
      </c>
      <c r="B81" s="54" t="s">
        <v>111</v>
      </c>
      <c r="C81" s="64">
        <f>C82</f>
        <v>0</v>
      </c>
      <c r="D81" s="64">
        <f t="shared" ref="D81:G81" si="23">D82</f>
        <v>5500000</v>
      </c>
      <c r="E81" s="64">
        <f t="shared" si="23"/>
        <v>7500000</v>
      </c>
      <c r="F81" s="64">
        <f t="shared" si="23"/>
        <v>7500000</v>
      </c>
      <c r="G81" s="64">
        <f t="shared" si="23"/>
        <v>7500000</v>
      </c>
    </row>
    <row r="82" spans="1:7" x14ac:dyDescent="0.25">
      <c r="A82" s="33">
        <v>92</v>
      </c>
      <c r="B82" s="35" t="s">
        <v>112</v>
      </c>
      <c r="C82" s="59">
        <v>0</v>
      </c>
      <c r="D82" s="59">
        <v>5500000</v>
      </c>
      <c r="E82" s="65">
        <v>7500000</v>
      </c>
      <c r="F82" s="65">
        <v>7500000</v>
      </c>
      <c r="G82" s="65">
        <v>7500000</v>
      </c>
    </row>
    <row r="83" spans="1:7" x14ac:dyDescent="0.25">
      <c r="A83" s="68"/>
      <c r="B83" s="69" t="s">
        <v>108</v>
      </c>
      <c r="C83" s="70">
        <f>C84+C87</f>
        <v>2964055.88</v>
      </c>
      <c r="D83" s="70">
        <f t="shared" ref="D83:G83" si="24">D84+D87</f>
        <v>2380000</v>
      </c>
      <c r="E83" s="70">
        <f t="shared" si="24"/>
        <v>3000000</v>
      </c>
      <c r="F83" s="70">
        <f t="shared" si="24"/>
        <v>3000000</v>
      </c>
      <c r="G83" s="70">
        <f t="shared" si="24"/>
        <v>3000000</v>
      </c>
    </row>
    <row r="84" spans="1:7" x14ac:dyDescent="0.25">
      <c r="A84" s="34">
        <v>3</v>
      </c>
      <c r="B84" s="31" t="s">
        <v>29</v>
      </c>
      <c r="C84" s="64">
        <f>C85+C86</f>
        <v>2375305.13</v>
      </c>
      <c r="D84" s="64">
        <f t="shared" ref="D84:G84" si="25">D85+D86</f>
        <v>2380000</v>
      </c>
      <c r="E84" s="64">
        <f t="shared" si="25"/>
        <v>3000000</v>
      </c>
      <c r="F84" s="64">
        <f t="shared" si="25"/>
        <v>3000000</v>
      </c>
      <c r="G84" s="64">
        <f t="shared" si="25"/>
        <v>3000000</v>
      </c>
    </row>
    <row r="85" spans="1:7" x14ac:dyDescent="0.25">
      <c r="A85" s="33">
        <v>31</v>
      </c>
      <c r="B85" s="35" t="s">
        <v>30</v>
      </c>
      <c r="C85" s="59">
        <v>2043442.17</v>
      </c>
      <c r="D85" s="59">
        <v>2380000</v>
      </c>
      <c r="E85" s="65">
        <v>2500000</v>
      </c>
      <c r="F85" s="65">
        <v>2500000</v>
      </c>
      <c r="G85" s="65">
        <v>2500000</v>
      </c>
    </row>
    <row r="86" spans="1:7" x14ac:dyDescent="0.25">
      <c r="A86" s="33">
        <v>32</v>
      </c>
      <c r="B86" s="35" t="s">
        <v>31</v>
      </c>
      <c r="C86" s="59">
        <v>331862.96000000002</v>
      </c>
      <c r="D86" s="59">
        <v>0</v>
      </c>
      <c r="E86" s="65">
        <v>500000</v>
      </c>
      <c r="F86" s="65">
        <v>500000</v>
      </c>
      <c r="G86" s="65">
        <v>500000</v>
      </c>
    </row>
    <row r="87" spans="1:7" x14ac:dyDescent="0.25">
      <c r="A87" s="34">
        <v>4</v>
      </c>
      <c r="B87" s="34" t="s">
        <v>32</v>
      </c>
      <c r="C87" s="64">
        <f>C88+C89</f>
        <v>588750.75</v>
      </c>
      <c r="D87" s="64">
        <f t="shared" ref="D87:G87" si="26">D88</f>
        <v>0</v>
      </c>
      <c r="E87" s="64">
        <f t="shared" si="26"/>
        <v>0</v>
      </c>
      <c r="F87" s="64">
        <f t="shared" si="26"/>
        <v>0</v>
      </c>
      <c r="G87" s="64">
        <f t="shared" si="26"/>
        <v>0</v>
      </c>
    </row>
    <row r="88" spans="1:7" x14ac:dyDescent="0.25">
      <c r="A88" s="33">
        <v>42</v>
      </c>
      <c r="B88" s="35" t="s">
        <v>64</v>
      </c>
      <c r="C88" s="59">
        <v>588750.75</v>
      </c>
      <c r="D88" s="59">
        <v>0</v>
      </c>
      <c r="E88" s="65">
        <v>0</v>
      </c>
      <c r="F88" s="65"/>
      <c r="G88" s="65"/>
    </row>
    <row r="89" spans="1:7" x14ac:dyDescent="0.25">
      <c r="A89" s="33">
        <v>45</v>
      </c>
      <c r="B89" s="35" t="s">
        <v>89</v>
      </c>
      <c r="C89" s="59">
        <v>0</v>
      </c>
      <c r="D89" s="59">
        <v>0</v>
      </c>
      <c r="E89" s="65">
        <v>0</v>
      </c>
      <c r="F89" s="65"/>
      <c r="G89" s="65"/>
    </row>
    <row r="90" spans="1:7" x14ac:dyDescent="0.25">
      <c r="A90" s="68"/>
      <c r="B90" s="69" t="s">
        <v>109</v>
      </c>
      <c r="C90" s="70">
        <f>C91+C93</f>
        <v>115964.4</v>
      </c>
      <c r="D90" s="70">
        <f t="shared" ref="D90:G90" si="27">D91+D93</f>
        <v>120000</v>
      </c>
      <c r="E90" s="70">
        <f t="shared" si="27"/>
        <v>100000</v>
      </c>
      <c r="F90" s="70">
        <f t="shared" si="27"/>
        <v>100000</v>
      </c>
      <c r="G90" s="70">
        <f t="shared" si="27"/>
        <v>100000</v>
      </c>
    </row>
    <row r="91" spans="1:7" x14ac:dyDescent="0.25">
      <c r="A91" s="34">
        <v>3</v>
      </c>
      <c r="B91" s="31" t="s">
        <v>29</v>
      </c>
      <c r="C91" s="64">
        <f>C92</f>
        <v>114450.4</v>
      </c>
      <c r="D91" s="64">
        <f t="shared" ref="D91:G91" si="28">D92</f>
        <v>120000</v>
      </c>
      <c r="E91" s="64">
        <f t="shared" si="28"/>
        <v>100000</v>
      </c>
      <c r="F91" s="64">
        <f t="shared" si="28"/>
        <v>100000</v>
      </c>
      <c r="G91" s="64">
        <f t="shared" si="28"/>
        <v>100000</v>
      </c>
    </row>
    <row r="92" spans="1:7" x14ac:dyDescent="0.25">
      <c r="A92" s="33">
        <v>32</v>
      </c>
      <c r="B92" s="35" t="s">
        <v>31</v>
      </c>
      <c r="C92" s="59">
        <v>114450.4</v>
      </c>
      <c r="D92" s="59">
        <v>120000</v>
      </c>
      <c r="E92" s="65">
        <v>100000</v>
      </c>
      <c r="F92" s="65">
        <v>100000</v>
      </c>
      <c r="G92" s="65">
        <v>100000</v>
      </c>
    </row>
    <row r="93" spans="1:7" x14ac:dyDescent="0.25">
      <c r="A93" s="34">
        <v>4</v>
      </c>
      <c r="B93" s="34" t="s">
        <v>32</v>
      </c>
      <c r="C93" s="64">
        <f>C94</f>
        <v>1514</v>
      </c>
      <c r="D93" s="64">
        <f t="shared" ref="D93:G93" si="29">D94</f>
        <v>0</v>
      </c>
      <c r="E93" s="64">
        <f t="shared" si="29"/>
        <v>0</v>
      </c>
      <c r="F93" s="64">
        <f t="shared" si="29"/>
        <v>0</v>
      </c>
      <c r="G93" s="64">
        <f t="shared" si="29"/>
        <v>0</v>
      </c>
    </row>
    <row r="94" spans="1:7" x14ac:dyDescent="0.25">
      <c r="A94" s="33">
        <v>42</v>
      </c>
      <c r="B94" s="35" t="s">
        <v>64</v>
      </c>
      <c r="C94" s="59">
        <v>1514</v>
      </c>
      <c r="D94" s="59">
        <v>0</v>
      </c>
      <c r="E94" s="65">
        <v>0</v>
      </c>
      <c r="F94" s="65">
        <v>0</v>
      </c>
      <c r="G94" s="65">
        <v>0</v>
      </c>
    </row>
    <row r="95" spans="1:7" x14ac:dyDescent="0.25">
      <c r="A95" s="68"/>
      <c r="B95" s="69" t="s">
        <v>110</v>
      </c>
      <c r="C95" s="70">
        <f>C96</f>
        <v>0</v>
      </c>
      <c r="D95" s="70">
        <f t="shared" ref="D95:G95" si="30">D96</f>
        <v>2500</v>
      </c>
      <c r="E95" s="70">
        <f t="shared" si="30"/>
        <v>2500</v>
      </c>
      <c r="F95" s="70">
        <f t="shared" si="30"/>
        <v>2500</v>
      </c>
      <c r="G95" s="70">
        <f t="shared" si="30"/>
        <v>2500</v>
      </c>
    </row>
    <row r="96" spans="1:7" x14ac:dyDescent="0.25">
      <c r="A96" s="34">
        <v>4</v>
      </c>
      <c r="B96" s="34" t="s">
        <v>32</v>
      </c>
      <c r="C96" s="64">
        <f>C97</f>
        <v>0</v>
      </c>
      <c r="D96" s="64">
        <f t="shared" ref="D96:G96" si="31">D97</f>
        <v>2500</v>
      </c>
      <c r="E96" s="64">
        <f t="shared" si="31"/>
        <v>2500</v>
      </c>
      <c r="F96" s="64">
        <f t="shared" si="31"/>
        <v>2500</v>
      </c>
      <c r="G96" s="64">
        <f t="shared" si="31"/>
        <v>2500</v>
      </c>
    </row>
    <row r="97" spans="1:7" x14ac:dyDescent="0.25">
      <c r="A97" s="33">
        <v>42</v>
      </c>
      <c r="B97" s="35" t="s">
        <v>64</v>
      </c>
      <c r="C97" s="59">
        <v>0</v>
      </c>
      <c r="D97" s="59">
        <v>2500</v>
      </c>
      <c r="E97" s="65">
        <v>2500</v>
      </c>
      <c r="F97" s="65">
        <v>2500</v>
      </c>
      <c r="G97" s="65">
        <v>2500</v>
      </c>
    </row>
    <row r="98" spans="1:7" x14ac:dyDescent="0.25">
      <c r="A98" s="76"/>
      <c r="B98" s="76"/>
      <c r="C98" s="76"/>
      <c r="D98" s="76"/>
      <c r="E98" s="76"/>
      <c r="F98" s="76"/>
      <c r="G98" s="76"/>
    </row>
    <row r="99" spans="1:7" x14ac:dyDescent="0.25">
      <c r="A99" s="76"/>
      <c r="B99" s="76"/>
      <c r="C99" s="76"/>
      <c r="D99" s="76"/>
      <c r="E99" s="76"/>
      <c r="F99" s="76"/>
      <c r="G99" s="76"/>
    </row>
    <row r="100" spans="1:7" ht="15.75" x14ac:dyDescent="0.25">
      <c r="A100" s="76"/>
      <c r="B100" s="114" t="s">
        <v>39</v>
      </c>
      <c r="C100" s="114"/>
      <c r="D100" s="114"/>
      <c r="E100" s="114"/>
      <c r="F100" s="114"/>
      <c r="G100" s="114"/>
    </row>
    <row r="101" spans="1:7" ht="18.75" x14ac:dyDescent="0.25">
      <c r="A101" s="76"/>
      <c r="B101" s="22"/>
      <c r="C101" s="22"/>
      <c r="D101" s="22"/>
      <c r="E101" s="22"/>
      <c r="F101" s="22"/>
      <c r="G101" s="22"/>
    </row>
    <row r="102" spans="1:7" ht="25.5" x14ac:dyDescent="0.25">
      <c r="A102" s="27" t="s">
        <v>36</v>
      </c>
      <c r="B102" s="28" t="s">
        <v>21</v>
      </c>
      <c r="C102" s="52" t="s">
        <v>116</v>
      </c>
      <c r="D102" s="52" t="s">
        <v>55</v>
      </c>
      <c r="E102" s="27" t="s">
        <v>117</v>
      </c>
      <c r="F102" s="27" t="s">
        <v>118</v>
      </c>
      <c r="G102" s="27" t="s">
        <v>119</v>
      </c>
    </row>
    <row r="103" spans="1:7" x14ac:dyDescent="0.25">
      <c r="A103" s="29">
        <v>1</v>
      </c>
      <c r="B103" s="29">
        <v>2</v>
      </c>
      <c r="C103" s="29">
        <v>3</v>
      </c>
      <c r="D103" s="29">
        <v>4</v>
      </c>
      <c r="E103" s="29">
        <v>5</v>
      </c>
      <c r="F103" s="29">
        <v>6</v>
      </c>
      <c r="G103" s="29">
        <v>7</v>
      </c>
    </row>
    <row r="104" spans="1:7" x14ac:dyDescent="0.25">
      <c r="A104" s="41"/>
      <c r="B104" s="31" t="s">
        <v>28</v>
      </c>
      <c r="C104" s="57">
        <f>C105</f>
        <v>25864350.280000001</v>
      </c>
      <c r="D104" s="57">
        <f t="shared" ref="D104:G104" si="32">D105</f>
        <v>27994487</v>
      </c>
      <c r="E104" s="57">
        <f t="shared" si="32"/>
        <v>31042581</v>
      </c>
      <c r="F104" s="57">
        <f t="shared" si="32"/>
        <v>31042581</v>
      </c>
      <c r="G104" s="57">
        <f t="shared" si="32"/>
        <v>31042581</v>
      </c>
    </row>
    <row r="105" spans="1:7" ht="27.75" customHeight="1" x14ac:dyDescent="0.25">
      <c r="A105" s="53" t="s">
        <v>66</v>
      </c>
      <c r="B105" s="32" t="s">
        <v>67</v>
      </c>
      <c r="C105" s="58">
        <v>25864350.280000001</v>
      </c>
      <c r="D105" s="58">
        <v>27994487</v>
      </c>
      <c r="E105" s="65">
        <v>31042581</v>
      </c>
      <c r="F105" s="65">
        <v>31042581</v>
      </c>
      <c r="G105" s="65">
        <v>31042581</v>
      </c>
    </row>
    <row r="106" spans="1:7" x14ac:dyDescent="0.25">
      <c r="A106" s="53"/>
      <c r="B106" s="32"/>
      <c r="C106" s="32"/>
      <c r="D106" s="32"/>
      <c r="E106" s="77"/>
      <c r="F106" s="77"/>
      <c r="G106" s="77"/>
    </row>
  </sheetData>
  <mergeCells count="4">
    <mergeCell ref="B100:G100"/>
    <mergeCell ref="A2:G2"/>
    <mergeCell ref="A4:G4"/>
    <mergeCell ref="A34:G34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orientation="landscape" verticalDpi="598" r:id="rId1"/>
  <rowBreaks count="2" manualBreakCount="2">
    <brk id="32" max="6" man="1"/>
    <brk id="9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J23" sqref="J23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4" width="19.5703125" style="23" customWidth="1"/>
    <col min="5" max="8" width="19.42578125" style="23" customWidth="1"/>
    <col min="9" max="10" width="25.28515625" style="23" customWidth="1"/>
    <col min="11" max="16384" width="8.85546875" style="23"/>
  </cols>
  <sheetData>
    <row r="1" spans="1:10" ht="18.75" x14ac:dyDescent="0.25">
      <c r="A1" s="42"/>
      <c r="B1" s="22"/>
      <c r="C1" s="22"/>
      <c r="D1" s="22"/>
      <c r="E1" s="22"/>
      <c r="F1" s="22"/>
      <c r="G1" s="22"/>
      <c r="H1" s="22"/>
      <c r="I1" s="22"/>
      <c r="J1" s="22"/>
    </row>
    <row r="2" spans="1:10" ht="15.6" customHeight="1" x14ac:dyDescent="0.25">
      <c r="A2" s="114" t="s">
        <v>40</v>
      </c>
      <c r="B2" s="114"/>
      <c r="C2" s="114"/>
      <c r="D2" s="114"/>
      <c r="E2" s="114"/>
      <c r="F2" s="114"/>
      <c r="G2" s="114"/>
      <c r="H2" s="40"/>
      <c r="I2" s="25"/>
      <c r="J2" s="25"/>
    </row>
    <row r="3" spans="1:10" ht="18.75" x14ac:dyDescent="0.25">
      <c r="A3" s="22"/>
      <c r="B3" s="22"/>
      <c r="C3" s="22"/>
      <c r="D3" s="22"/>
      <c r="E3" s="22"/>
      <c r="F3" s="22"/>
      <c r="G3" s="22"/>
      <c r="H3" s="22"/>
      <c r="I3" s="24"/>
      <c r="J3" s="24"/>
    </row>
    <row r="4" spans="1:10" ht="15.6" customHeight="1" x14ac:dyDescent="0.25">
      <c r="A4" s="114" t="s">
        <v>41</v>
      </c>
      <c r="B4" s="114"/>
      <c r="C4" s="114"/>
      <c r="D4" s="114"/>
      <c r="E4" s="114"/>
      <c r="F4" s="114"/>
      <c r="G4" s="114"/>
      <c r="H4" s="40"/>
      <c r="I4" s="26"/>
      <c r="J4" s="26"/>
    </row>
    <row r="5" spans="1:10" ht="18.75" x14ac:dyDescent="0.25">
      <c r="A5" s="22"/>
      <c r="B5" s="22"/>
      <c r="C5" s="22"/>
      <c r="D5" s="22"/>
      <c r="E5" s="22"/>
      <c r="F5" s="22"/>
      <c r="G5" s="22"/>
      <c r="H5" s="22"/>
      <c r="I5" s="24"/>
      <c r="J5" s="24"/>
    </row>
    <row r="6" spans="1:10" ht="25.5" x14ac:dyDescent="0.25">
      <c r="A6" s="27" t="s">
        <v>36</v>
      </c>
      <c r="B6" s="28" t="s">
        <v>21</v>
      </c>
      <c r="C6" s="52" t="s">
        <v>116</v>
      </c>
      <c r="D6" s="52" t="s">
        <v>55</v>
      </c>
      <c r="E6" s="27" t="s">
        <v>117</v>
      </c>
      <c r="F6" s="27" t="s">
        <v>118</v>
      </c>
      <c r="G6" s="27" t="s">
        <v>119</v>
      </c>
    </row>
    <row r="7" spans="1:10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10" x14ac:dyDescent="0.25">
      <c r="A8" s="31">
        <v>8</v>
      </c>
      <c r="B8" s="31" t="s">
        <v>42</v>
      </c>
      <c r="C8" s="57">
        <f>C9</f>
        <v>0</v>
      </c>
      <c r="D8" s="57">
        <f t="shared" ref="D8:G8" si="0">D9</f>
        <v>0</v>
      </c>
      <c r="E8" s="57">
        <f t="shared" si="0"/>
        <v>0</v>
      </c>
      <c r="F8" s="57">
        <f t="shared" si="0"/>
        <v>0</v>
      </c>
      <c r="G8" s="57">
        <f t="shared" si="0"/>
        <v>0</v>
      </c>
    </row>
    <row r="9" spans="1:10" x14ac:dyDescent="0.25">
      <c r="A9" s="39">
        <v>84</v>
      </c>
      <c r="B9" s="32" t="s">
        <v>43</v>
      </c>
      <c r="C9" s="58">
        <v>0</v>
      </c>
      <c r="D9" s="58">
        <v>0</v>
      </c>
      <c r="E9" s="56">
        <v>0</v>
      </c>
      <c r="F9" s="56">
        <v>0</v>
      </c>
      <c r="G9" s="56">
        <v>0</v>
      </c>
    </row>
    <row r="10" spans="1:10" x14ac:dyDescent="0.25">
      <c r="A10" s="31">
        <v>5</v>
      </c>
      <c r="B10" s="37" t="s">
        <v>44</v>
      </c>
      <c r="C10" s="57">
        <f>C11</f>
        <v>0</v>
      </c>
      <c r="D10" s="57">
        <f t="shared" ref="D10:G10" si="1">D11</f>
        <v>0</v>
      </c>
      <c r="E10" s="57">
        <f t="shared" si="1"/>
        <v>0</v>
      </c>
      <c r="F10" s="57">
        <f t="shared" si="1"/>
        <v>0</v>
      </c>
      <c r="G10" s="57">
        <f t="shared" si="1"/>
        <v>0</v>
      </c>
    </row>
    <row r="11" spans="1:10" x14ac:dyDescent="0.25">
      <c r="A11" s="39">
        <v>54</v>
      </c>
      <c r="B11" s="38" t="s">
        <v>45</v>
      </c>
      <c r="C11" s="58">
        <v>0</v>
      </c>
      <c r="D11" s="58">
        <v>0</v>
      </c>
      <c r="E11" s="56">
        <v>0</v>
      </c>
      <c r="F11" s="56">
        <v>0</v>
      </c>
      <c r="G11" s="56">
        <v>0</v>
      </c>
    </row>
    <row r="14" spans="1:10" ht="15.75" x14ac:dyDescent="0.25">
      <c r="B14" s="114" t="s">
        <v>46</v>
      </c>
      <c r="C14" s="114"/>
      <c r="D14" s="114"/>
      <c r="E14" s="114"/>
      <c r="F14" s="114"/>
      <c r="G14" s="114"/>
    </row>
    <row r="15" spans="1:10" ht="18.75" x14ac:dyDescent="0.25">
      <c r="B15" s="22"/>
      <c r="C15" s="22"/>
      <c r="D15" s="22"/>
      <c r="E15" s="22"/>
      <c r="F15" s="22"/>
      <c r="G15" s="22"/>
    </row>
    <row r="16" spans="1:10" ht="25.5" x14ac:dyDescent="0.25">
      <c r="A16" s="27" t="s">
        <v>36</v>
      </c>
      <c r="B16" s="28" t="s">
        <v>21</v>
      </c>
      <c r="C16" s="52" t="s">
        <v>116</v>
      </c>
      <c r="D16" s="52" t="s">
        <v>55</v>
      </c>
      <c r="E16" s="27" t="s">
        <v>117</v>
      </c>
      <c r="F16" s="27" t="s">
        <v>118</v>
      </c>
      <c r="G16" s="27" t="s">
        <v>119</v>
      </c>
    </row>
    <row r="17" spans="1:7" ht="10.15" customHeight="1" x14ac:dyDescent="0.25">
      <c r="A17" s="29">
        <v>1</v>
      </c>
      <c r="B17" s="29">
        <v>2</v>
      </c>
      <c r="C17" s="29">
        <v>3</v>
      </c>
      <c r="D17" s="29">
        <v>4</v>
      </c>
      <c r="E17" s="29">
        <v>5</v>
      </c>
      <c r="F17" s="29">
        <v>6</v>
      </c>
      <c r="G17" s="29">
        <v>7</v>
      </c>
    </row>
    <row r="18" spans="1:7" x14ac:dyDescent="0.25">
      <c r="A18" s="31">
        <v>8</v>
      </c>
      <c r="B18" s="31" t="s">
        <v>52</v>
      </c>
      <c r="C18" s="57">
        <f>C19</f>
        <v>0</v>
      </c>
      <c r="D18" s="57">
        <f t="shared" ref="D18:G18" si="2">D19</f>
        <v>0</v>
      </c>
      <c r="E18" s="57">
        <f t="shared" si="2"/>
        <v>0</v>
      </c>
      <c r="F18" s="57">
        <f t="shared" si="2"/>
        <v>0</v>
      </c>
      <c r="G18" s="57">
        <f t="shared" si="2"/>
        <v>0</v>
      </c>
    </row>
    <row r="19" spans="1:7" x14ac:dyDescent="0.25">
      <c r="A19" s="39">
        <v>81</v>
      </c>
      <c r="B19" s="32" t="s">
        <v>53</v>
      </c>
      <c r="C19" s="58">
        <v>0</v>
      </c>
      <c r="D19" s="58">
        <v>0</v>
      </c>
      <c r="E19" s="56">
        <v>0</v>
      </c>
      <c r="F19" s="56">
        <v>0</v>
      </c>
      <c r="G19" s="56">
        <v>0</v>
      </c>
    </row>
    <row r="20" spans="1:7" x14ac:dyDescent="0.25">
      <c r="A20" s="43"/>
      <c r="B20" s="31" t="s">
        <v>47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31">
        <v>1</v>
      </c>
      <c r="B21" s="31" t="s">
        <v>37</v>
      </c>
      <c r="C21" s="57">
        <v>0</v>
      </c>
      <c r="D21" s="57">
        <v>0</v>
      </c>
      <c r="E21" s="61">
        <v>0</v>
      </c>
      <c r="F21" s="61">
        <v>0</v>
      </c>
      <c r="G21" s="61">
        <v>0</v>
      </c>
    </row>
    <row r="22" spans="1:7" x14ac:dyDescent="0.25">
      <c r="A22" s="39">
        <v>11</v>
      </c>
      <c r="B22" s="32" t="s">
        <v>37</v>
      </c>
      <c r="C22" s="58">
        <v>0</v>
      </c>
      <c r="D22" s="58">
        <v>0</v>
      </c>
      <c r="E22" s="56">
        <v>0</v>
      </c>
      <c r="F22" s="56">
        <v>0</v>
      </c>
      <c r="G22" s="56">
        <v>0</v>
      </c>
    </row>
    <row r="23" spans="1:7" x14ac:dyDescent="0.25">
      <c r="A23" s="31">
        <v>3</v>
      </c>
      <c r="B23" s="31" t="s">
        <v>38</v>
      </c>
      <c r="C23" s="57">
        <v>0</v>
      </c>
      <c r="D23" s="57">
        <v>0</v>
      </c>
      <c r="E23" s="61">
        <v>0</v>
      </c>
      <c r="F23" s="61">
        <v>0</v>
      </c>
      <c r="G23" s="61">
        <v>0</v>
      </c>
    </row>
    <row r="24" spans="1:7" x14ac:dyDescent="0.25">
      <c r="A24" s="39">
        <v>31</v>
      </c>
      <c r="B24" s="32" t="s">
        <v>38</v>
      </c>
      <c r="C24" s="58">
        <v>0</v>
      </c>
      <c r="D24" s="58">
        <v>0</v>
      </c>
      <c r="E24" s="56">
        <v>0</v>
      </c>
      <c r="F24" s="56">
        <v>0</v>
      </c>
      <c r="G24" s="56">
        <v>0</v>
      </c>
    </row>
    <row r="25" spans="1:7" x14ac:dyDescent="0.25">
      <c r="A25" s="31">
        <v>4</v>
      </c>
      <c r="B25" s="31" t="s">
        <v>51</v>
      </c>
      <c r="C25" s="57">
        <v>0</v>
      </c>
      <c r="D25" s="57">
        <v>0</v>
      </c>
      <c r="E25" s="61">
        <v>0</v>
      </c>
      <c r="F25" s="61">
        <v>0</v>
      </c>
      <c r="G25" s="61">
        <v>0</v>
      </c>
    </row>
    <row r="26" spans="1:7" x14ac:dyDescent="0.25">
      <c r="A26" s="39">
        <v>43</v>
      </c>
      <c r="B26" s="32" t="s">
        <v>50</v>
      </c>
      <c r="C26" s="58">
        <v>0</v>
      </c>
      <c r="D26" s="58">
        <v>0</v>
      </c>
      <c r="E26" s="56">
        <v>0</v>
      </c>
      <c r="F26" s="56">
        <v>0</v>
      </c>
      <c r="G26" s="56">
        <v>0</v>
      </c>
    </row>
  </sheetData>
  <mergeCells count="3">
    <mergeCell ref="B14:G14"/>
    <mergeCell ref="A2:G2"/>
    <mergeCell ref="A4:G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0"/>
  <sheetViews>
    <sheetView workbookViewId="0">
      <selection activeCell="J9" sqref="J9"/>
    </sheetView>
  </sheetViews>
  <sheetFormatPr defaultColWidth="8.85546875" defaultRowHeight="15" x14ac:dyDescent="0.25"/>
  <cols>
    <col min="1" max="1" width="17.42578125" style="23" customWidth="1"/>
    <col min="2" max="2" width="48.7109375" style="23" customWidth="1"/>
    <col min="3" max="7" width="25.28515625" style="23" customWidth="1"/>
    <col min="8" max="16384" width="8.85546875" style="23"/>
  </cols>
  <sheetData>
    <row r="1" spans="1:7" ht="18.75" x14ac:dyDescent="0.25">
      <c r="A1" s="42"/>
      <c r="B1" s="22"/>
      <c r="C1" s="22"/>
      <c r="D1" s="22"/>
      <c r="E1" s="22"/>
      <c r="F1" s="24"/>
      <c r="G1" s="24"/>
    </row>
    <row r="2" spans="1:7" ht="15.75" x14ac:dyDescent="0.25">
      <c r="A2" s="114" t="s">
        <v>48</v>
      </c>
      <c r="B2" s="115"/>
      <c r="C2" s="115"/>
      <c r="D2" s="115"/>
      <c r="E2" s="115"/>
      <c r="F2" s="115"/>
      <c r="G2" s="115"/>
    </row>
    <row r="3" spans="1:7" ht="18.75" x14ac:dyDescent="0.25">
      <c r="A3" s="22"/>
      <c r="B3" s="22"/>
      <c r="C3" s="22"/>
      <c r="D3" s="22"/>
      <c r="E3" s="22"/>
      <c r="F3" s="24"/>
      <c r="G3" s="24"/>
    </row>
    <row r="4" spans="1:7" ht="25.5" x14ac:dyDescent="0.25">
      <c r="A4" s="27" t="s">
        <v>49</v>
      </c>
      <c r="B4" s="27" t="s">
        <v>21</v>
      </c>
      <c r="C4" s="52" t="s">
        <v>116</v>
      </c>
      <c r="D4" s="52" t="s">
        <v>55</v>
      </c>
      <c r="E4" s="27" t="s">
        <v>117</v>
      </c>
      <c r="F4" s="27" t="s">
        <v>118</v>
      </c>
      <c r="G4" s="27" t="s">
        <v>119</v>
      </c>
    </row>
    <row r="5" spans="1:7" s="30" customFormat="1" ht="11.25" x14ac:dyDescent="0.2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</row>
    <row r="6" spans="1:7" x14ac:dyDescent="0.25">
      <c r="A6" s="71">
        <v>1003</v>
      </c>
      <c r="B6" s="71" t="s">
        <v>85</v>
      </c>
      <c r="C6" s="73"/>
      <c r="D6" s="73"/>
      <c r="E6" s="73"/>
      <c r="F6" s="73"/>
      <c r="G6" s="73"/>
    </row>
    <row r="7" spans="1:7" x14ac:dyDescent="0.25">
      <c r="A7" s="71" t="s">
        <v>72</v>
      </c>
      <c r="B7" s="71" t="s">
        <v>86</v>
      </c>
      <c r="C7" s="74"/>
      <c r="D7" s="74"/>
      <c r="E7" s="74"/>
      <c r="F7" s="74"/>
      <c r="G7" s="74"/>
    </row>
    <row r="8" spans="1:7" x14ac:dyDescent="0.25">
      <c r="A8" s="45" t="s">
        <v>73</v>
      </c>
      <c r="B8" s="45" t="s">
        <v>87</v>
      </c>
      <c r="C8" s="75">
        <v>22246776.530000001</v>
      </c>
      <c r="D8" s="75">
        <v>30103223</v>
      </c>
      <c r="E8" s="75">
        <v>34812322</v>
      </c>
      <c r="F8" s="75">
        <v>34812322</v>
      </c>
      <c r="G8" s="75">
        <v>34812322</v>
      </c>
    </row>
    <row r="9" spans="1:7" x14ac:dyDescent="0.25">
      <c r="A9" s="47">
        <v>3</v>
      </c>
      <c r="B9" s="47" t="s">
        <v>29</v>
      </c>
      <c r="C9" s="65">
        <v>21972836.800000001</v>
      </c>
      <c r="D9" s="65">
        <v>24371223</v>
      </c>
      <c r="E9" s="65">
        <v>27205445</v>
      </c>
      <c r="F9" s="65">
        <v>27205445</v>
      </c>
      <c r="G9" s="65">
        <v>27205445</v>
      </c>
    </row>
    <row r="10" spans="1:7" s="44" customFormat="1" x14ac:dyDescent="0.25">
      <c r="A10" s="47">
        <v>31</v>
      </c>
      <c r="B10" s="47" t="s">
        <v>30</v>
      </c>
      <c r="C10" s="65">
        <v>18153389.620000001</v>
      </c>
      <c r="D10" s="65">
        <v>19521655</v>
      </c>
      <c r="E10" s="65">
        <v>23069455</v>
      </c>
      <c r="F10" s="65">
        <v>23069455</v>
      </c>
      <c r="G10" s="65">
        <v>23069455</v>
      </c>
    </row>
    <row r="11" spans="1:7" x14ac:dyDescent="0.25">
      <c r="A11" s="47">
        <v>32</v>
      </c>
      <c r="B11" s="47" t="s">
        <v>31</v>
      </c>
      <c r="C11" s="65">
        <v>3754753.04</v>
      </c>
      <c r="D11" s="65">
        <v>4774573</v>
      </c>
      <c r="E11" s="65">
        <v>3941000</v>
      </c>
      <c r="F11" s="65">
        <v>3941000</v>
      </c>
      <c r="G11" s="65">
        <v>3941000</v>
      </c>
    </row>
    <row r="12" spans="1:7" x14ac:dyDescent="0.25">
      <c r="A12" s="47">
        <v>34</v>
      </c>
      <c r="B12" s="47" t="s">
        <v>62</v>
      </c>
      <c r="C12" s="65">
        <v>59178.25</v>
      </c>
      <c r="D12" s="65">
        <v>54995</v>
      </c>
      <c r="E12" s="65">
        <v>174990</v>
      </c>
      <c r="F12" s="65">
        <v>174990</v>
      </c>
      <c r="G12" s="65">
        <v>174990</v>
      </c>
    </row>
    <row r="13" spans="1:7" x14ac:dyDescent="0.25">
      <c r="A13" s="46">
        <v>37</v>
      </c>
      <c r="B13" s="46" t="s">
        <v>88</v>
      </c>
      <c r="C13" s="65">
        <v>5515.89</v>
      </c>
      <c r="D13" s="65">
        <v>20000</v>
      </c>
      <c r="E13" s="65">
        <v>20000</v>
      </c>
      <c r="F13" s="65">
        <v>20000</v>
      </c>
      <c r="G13" s="65">
        <v>20000</v>
      </c>
    </row>
    <row r="14" spans="1:7" x14ac:dyDescent="0.25">
      <c r="A14" s="46">
        <v>38</v>
      </c>
      <c r="B14" s="46" t="s">
        <v>71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</row>
    <row r="15" spans="1:7" x14ac:dyDescent="0.25">
      <c r="A15" s="47">
        <v>4</v>
      </c>
      <c r="B15" s="47" t="s">
        <v>32</v>
      </c>
      <c r="C15" s="65">
        <v>273939.73</v>
      </c>
      <c r="D15" s="65">
        <v>232000</v>
      </c>
      <c r="E15" s="65">
        <v>186510</v>
      </c>
      <c r="F15" s="65">
        <v>186510</v>
      </c>
      <c r="G15" s="65">
        <v>186510</v>
      </c>
    </row>
    <row r="16" spans="1:7" x14ac:dyDescent="0.25">
      <c r="A16" s="47">
        <v>41</v>
      </c>
      <c r="B16" s="47" t="s">
        <v>33</v>
      </c>
      <c r="C16" s="65">
        <v>36700</v>
      </c>
      <c r="D16" s="65">
        <v>10000</v>
      </c>
      <c r="E16" s="65">
        <v>5000</v>
      </c>
      <c r="F16" s="65">
        <v>5000</v>
      </c>
      <c r="G16" s="65">
        <v>5000</v>
      </c>
    </row>
    <row r="17" spans="1:7" x14ac:dyDescent="0.25">
      <c r="A17" s="47">
        <v>42</v>
      </c>
      <c r="B17" s="47" t="s">
        <v>64</v>
      </c>
      <c r="C17" s="65">
        <v>139830.9</v>
      </c>
      <c r="D17" s="65">
        <v>82000</v>
      </c>
      <c r="E17" s="65">
        <v>30000</v>
      </c>
      <c r="F17" s="65">
        <v>30000</v>
      </c>
      <c r="G17" s="65">
        <v>30000</v>
      </c>
    </row>
    <row r="18" spans="1:7" x14ac:dyDescent="0.25">
      <c r="A18" s="46">
        <v>45</v>
      </c>
      <c r="B18" s="46" t="s">
        <v>89</v>
      </c>
      <c r="C18" s="65">
        <v>97408.83</v>
      </c>
      <c r="D18" s="65">
        <v>140000</v>
      </c>
      <c r="E18" s="65">
        <v>151510</v>
      </c>
      <c r="F18" s="65">
        <v>151510</v>
      </c>
      <c r="G18" s="65">
        <v>151510</v>
      </c>
    </row>
    <row r="19" spans="1:7" x14ac:dyDescent="0.25">
      <c r="A19" s="63" t="s">
        <v>74</v>
      </c>
      <c r="B19" s="63" t="s">
        <v>90</v>
      </c>
      <c r="C19" s="75">
        <v>114450.4</v>
      </c>
      <c r="D19" s="75">
        <v>120000</v>
      </c>
      <c r="E19" s="75">
        <v>100000</v>
      </c>
      <c r="F19" s="75">
        <v>100000</v>
      </c>
      <c r="G19" s="75">
        <v>100000</v>
      </c>
    </row>
    <row r="20" spans="1:7" x14ac:dyDescent="0.25">
      <c r="A20" s="47">
        <v>3</v>
      </c>
      <c r="B20" s="47" t="s">
        <v>29</v>
      </c>
      <c r="C20" s="65">
        <v>114450.4</v>
      </c>
      <c r="D20" s="65">
        <v>120000</v>
      </c>
      <c r="E20" s="65">
        <v>100000</v>
      </c>
      <c r="F20" s="65">
        <v>100000</v>
      </c>
      <c r="G20" s="65">
        <v>100000</v>
      </c>
    </row>
    <row r="21" spans="1:7" x14ac:dyDescent="0.25">
      <c r="A21" s="47">
        <v>32</v>
      </c>
      <c r="B21" s="47" t="s">
        <v>31</v>
      </c>
      <c r="C21" s="65">
        <v>114450.4</v>
      </c>
      <c r="D21" s="65">
        <v>120000</v>
      </c>
      <c r="E21" s="65">
        <v>100000</v>
      </c>
      <c r="F21" s="65">
        <v>100000</v>
      </c>
      <c r="G21" s="65">
        <v>100000</v>
      </c>
    </row>
    <row r="22" spans="1:7" x14ac:dyDescent="0.25">
      <c r="A22" s="45" t="s">
        <v>75</v>
      </c>
      <c r="B22" s="45" t="s">
        <v>91</v>
      </c>
      <c r="C22" s="75">
        <v>119929.18</v>
      </c>
      <c r="D22" s="75">
        <v>156005</v>
      </c>
      <c r="E22" s="75">
        <v>150000</v>
      </c>
      <c r="F22" s="75">
        <v>150000</v>
      </c>
      <c r="G22" s="75">
        <v>150000</v>
      </c>
    </row>
    <row r="23" spans="1:7" s="44" customFormat="1" x14ac:dyDescent="0.25">
      <c r="A23" s="47">
        <v>3</v>
      </c>
      <c r="B23" s="47" t="s">
        <v>29</v>
      </c>
      <c r="C23" s="65">
        <v>67913.89</v>
      </c>
      <c r="D23" s="65">
        <v>60505</v>
      </c>
      <c r="E23" s="65">
        <v>70000</v>
      </c>
      <c r="F23" s="65">
        <v>70000</v>
      </c>
      <c r="G23" s="65">
        <v>70000</v>
      </c>
    </row>
    <row r="24" spans="1:7" x14ac:dyDescent="0.25">
      <c r="A24" s="47">
        <v>32</v>
      </c>
      <c r="B24" s="47" t="s">
        <v>31</v>
      </c>
      <c r="C24" s="65">
        <v>67913.89</v>
      </c>
      <c r="D24" s="65">
        <v>60505</v>
      </c>
      <c r="E24" s="65">
        <v>70000</v>
      </c>
      <c r="F24" s="65">
        <v>70000</v>
      </c>
      <c r="G24" s="65">
        <v>70000</v>
      </c>
    </row>
    <row r="25" spans="1:7" x14ac:dyDescent="0.25">
      <c r="A25" s="47">
        <v>34</v>
      </c>
      <c r="B25" s="47" t="s">
        <v>62</v>
      </c>
      <c r="C25" s="65">
        <v>0</v>
      </c>
      <c r="D25" s="65">
        <v>5</v>
      </c>
      <c r="E25" s="65">
        <v>10</v>
      </c>
      <c r="F25" s="65">
        <v>10</v>
      </c>
      <c r="G25" s="65">
        <v>10</v>
      </c>
    </row>
    <row r="26" spans="1:7" x14ac:dyDescent="0.25">
      <c r="A26" s="46">
        <v>4</v>
      </c>
      <c r="B26" s="46" t="s">
        <v>32</v>
      </c>
      <c r="C26" s="65">
        <v>52015.29</v>
      </c>
      <c r="D26" s="65">
        <v>95500</v>
      </c>
      <c r="E26" s="65">
        <v>79990</v>
      </c>
      <c r="F26" s="65">
        <v>79990</v>
      </c>
      <c r="G26" s="65">
        <v>79990</v>
      </c>
    </row>
    <row r="27" spans="1:7" x14ac:dyDescent="0.25">
      <c r="A27" s="46">
        <v>42</v>
      </c>
      <c r="B27" s="46" t="s">
        <v>92</v>
      </c>
      <c r="C27" s="65">
        <v>52015.29</v>
      </c>
      <c r="D27" s="65">
        <v>95500</v>
      </c>
      <c r="E27" s="65">
        <v>79990</v>
      </c>
      <c r="F27" s="65">
        <v>79990</v>
      </c>
      <c r="G27" s="65">
        <v>79990</v>
      </c>
    </row>
    <row r="28" spans="1:7" x14ac:dyDescent="0.25">
      <c r="A28" s="47">
        <v>45</v>
      </c>
      <c r="B28" s="47" t="s">
        <v>89</v>
      </c>
      <c r="C28" s="65">
        <v>0</v>
      </c>
      <c r="D28" s="65">
        <v>0</v>
      </c>
      <c r="E28" s="65">
        <v>8490</v>
      </c>
      <c r="F28" s="65">
        <v>8490</v>
      </c>
      <c r="G28" s="65">
        <v>8490</v>
      </c>
    </row>
    <row r="29" spans="1:7" ht="25.5" customHeight="1" x14ac:dyDescent="0.25">
      <c r="A29" s="63" t="s">
        <v>76</v>
      </c>
      <c r="B29" s="63" t="s">
        <v>93</v>
      </c>
      <c r="C29" s="75">
        <v>1482</v>
      </c>
      <c r="D29" s="75">
        <v>2500</v>
      </c>
      <c r="E29" s="75">
        <v>2500</v>
      </c>
      <c r="F29" s="75">
        <v>2500</v>
      </c>
      <c r="G29" s="75">
        <v>2500</v>
      </c>
    </row>
    <row r="30" spans="1:7" x14ac:dyDescent="0.25">
      <c r="A30" s="46">
        <v>4</v>
      </c>
      <c r="B30" s="46" t="s">
        <v>32</v>
      </c>
      <c r="C30" s="65">
        <v>1482</v>
      </c>
      <c r="D30" s="65">
        <v>2500</v>
      </c>
      <c r="E30" s="65">
        <v>2500</v>
      </c>
      <c r="F30" s="65">
        <v>2500</v>
      </c>
      <c r="G30" s="65">
        <v>2500</v>
      </c>
    </row>
    <row r="31" spans="1:7" x14ac:dyDescent="0.25">
      <c r="A31" s="46">
        <v>42</v>
      </c>
      <c r="B31" s="46" t="s">
        <v>64</v>
      </c>
      <c r="C31" s="65">
        <v>1482</v>
      </c>
      <c r="D31" s="65">
        <v>2500</v>
      </c>
      <c r="E31" s="65">
        <v>2500</v>
      </c>
      <c r="F31" s="65">
        <v>2500</v>
      </c>
      <c r="G31" s="65">
        <v>2500</v>
      </c>
    </row>
    <row r="32" spans="1:7" x14ac:dyDescent="0.25">
      <c r="A32" s="45" t="s">
        <v>77</v>
      </c>
      <c r="B32" s="45" t="s">
        <v>94</v>
      </c>
      <c r="C32" s="75">
        <v>81954.66</v>
      </c>
      <c r="D32" s="75">
        <v>120000</v>
      </c>
      <c r="E32" s="75">
        <v>0</v>
      </c>
      <c r="F32" s="75">
        <v>0</v>
      </c>
      <c r="G32" s="75">
        <v>0</v>
      </c>
    </row>
    <row r="33" spans="1:7" x14ac:dyDescent="0.25">
      <c r="A33" s="47">
        <v>3</v>
      </c>
      <c r="B33" s="47" t="s">
        <v>29</v>
      </c>
      <c r="C33" s="65">
        <v>81954.66</v>
      </c>
      <c r="D33" s="65">
        <v>120000</v>
      </c>
      <c r="E33" s="65">
        <v>0</v>
      </c>
      <c r="F33" s="65">
        <v>0</v>
      </c>
      <c r="G33" s="65">
        <v>0</v>
      </c>
    </row>
    <row r="34" spans="1:7" x14ac:dyDescent="0.25">
      <c r="A34" s="47">
        <v>31</v>
      </c>
      <c r="B34" s="47" t="s">
        <v>30</v>
      </c>
      <c r="C34" s="65">
        <v>81954.66</v>
      </c>
      <c r="D34" s="65">
        <v>120000</v>
      </c>
      <c r="E34" s="65">
        <v>0</v>
      </c>
      <c r="F34" s="65">
        <v>0</v>
      </c>
      <c r="G34" s="65">
        <v>0</v>
      </c>
    </row>
    <row r="35" spans="1:7" x14ac:dyDescent="0.25">
      <c r="A35" s="45" t="s">
        <v>78</v>
      </c>
      <c r="B35" s="45" t="s">
        <v>95</v>
      </c>
      <c r="C35" s="75">
        <v>1514</v>
      </c>
      <c r="D35" s="75">
        <v>0</v>
      </c>
      <c r="E35" s="75">
        <v>0</v>
      </c>
      <c r="F35" s="75">
        <v>0</v>
      </c>
      <c r="G35" s="75">
        <v>0</v>
      </c>
    </row>
    <row r="36" spans="1:7" s="44" customFormat="1" x14ac:dyDescent="0.25">
      <c r="A36" s="47">
        <v>4</v>
      </c>
      <c r="B36" s="47" t="s">
        <v>32</v>
      </c>
      <c r="C36" s="65">
        <v>1514</v>
      </c>
      <c r="D36" s="65">
        <v>0</v>
      </c>
      <c r="E36" s="65">
        <v>0</v>
      </c>
      <c r="F36" s="65">
        <v>0</v>
      </c>
      <c r="G36" s="65">
        <v>0</v>
      </c>
    </row>
    <row r="37" spans="1:7" x14ac:dyDescent="0.25">
      <c r="A37" s="47">
        <v>42</v>
      </c>
      <c r="B37" s="47" t="s">
        <v>64</v>
      </c>
      <c r="C37" s="65">
        <v>1514</v>
      </c>
      <c r="D37" s="65">
        <v>0</v>
      </c>
      <c r="E37" s="65">
        <v>0</v>
      </c>
      <c r="F37" s="65">
        <v>0</v>
      </c>
      <c r="G37" s="65">
        <v>0</v>
      </c>
    </row>
    <row r="38" spans="1:7" x14ac:dyDescent="0.25">
      <c r="A38" s="45" t="s">
        <v>79</v>
      </c>
      <c r="B38" s="45" t="s">
        <v>96</v>
      </c>
      <c r="C38" s="75">
        <v>3024428.73</v>
      </c>
      <c r="D38" s="75">
        <v>2260000</v>
      </c>
      <c r="E38" s="75">
        <v>3000000</v>
      </c>
      <c r="F38" s="75">
        <v>3000000</v>
      </c>
      <c r="G38" s="75">
        <v>3000000</v>
      </c>
    </row>
    <row r="39" spans="1:7" x14ac:dyDescent="0.25">
      <c r="A39" s="46">
        <v>3</v>
      </c>
      <c r="B39" s="46" t="s">
        <v>29</v>
      </c>
      <c r="C39" s="65">
        <v>2375305.13</v>
      </c>
      <c r="D39" s="65">
        <v>2260000</v>
      </c>
      <c r="E39" s="65">
        <v>3000000</v>
      </c>
      <c r="F39" s="65">
        <v>3000000</v>
      </c>
      <c r="G39" s="65">
        <v>3000000</v>
      </c>
    </row>
    <row r="40" spans="1:7" x14ac:dyDescent="0.25">
      <c r="A40" s="46">
        <v>31</v>
      </c>
      <c r="B40" s="46" t="s">
        <v>30</v>
      </c>
      <c r="C40" s="65">
        <v>2043442.17</v>
      </c>
      <c r="D40" s="65">
        <v>2260000</v>
      </c>
      <c r="E40" s="65">
        <v>2500000</v>
      </c>
      <c r="F40" s="65">
        <v>2500000</v>
      </c>
      <c r="G40" s="65">
        <v>2500000</v>
      </c>
    </row>
    <row r="41" spans="1:7" x14ac:dyDescent="0.25">
      <c r="A41" s="47">
        <v>32</v>
      </c>
      <c r="B41" s="47" t="s">
        <v>31</v>
      </c>
      <c r="C41" s="65">
        <v>331862.96000000002</v>
      </c>
      <c r="D41" s="65">
        <v>0</v>
      </c>
      <c r="E41" s="65">
        <v>500000</v>
      </c>
      <c r="F41" s="65">
        <v>500000</v>
      </c>
      <c r="G41" s="65">
        <v>500000</v>
      </c>
    </row>
    <row r="42" spans="1:7" x14ac:dyDescent="0.25">
      <c r="A42" s="47">
        <v>4</v>
      </c>
      <c r="B42" s="47" t="s">
        <v>32</v>
      </c>
      <c r="C42" s="65">
        <v>649123.6</v>
      </c>
      <c r="D42" s="65">
        <v>0</v>
      </c>
      <c r="E42" s="65">
        <v>0</v>
      </c>
      <c r="F42" s="65">
        <v>0</v>
      </c>
      <c r="G42" s="65">
        <v>0</v>
      </c>
    </row>
    <row r="43" spans="1:7" x14ac:dyDescent="0.25">
      <c r="A43" s="46">
        <v>42</v>
      </c>
      <c r="B43" s="46" t="s">
        <v>64</v>
      </c>
      <c r="C43" s="65">
        <v>644098.6</v>
      </c>
      <c r="D43" s="65">
        <v>0</v>
      </c>
      <c r="E43" s="65">
        <v>0</v>
      </c>
      <c r="F43" s="65">
        <v>0</v>
      </c>
      <c r="G43" s="65">
        <v>0</v>
      </c>
    </row>
    <row r="44" spans="1:7" x14ac:dyDescent="0.25">
      <c r="A44" s="47">
        <v>45</v>
      </c>
      <c r="B44" s="47" t="s">
        <v>89</v>
      </c>
      <c r="C44" s="65">
        <v>5025</v>
      </c>
      <c r="D44" s="65">
        <v>0</v>
      </c>
      <c r="E44" s="65">
        <v>0</v>
      </c>
      <c r="F44" s="65">
        <v>0</v>
      </c>
      <c r="G44" s="65">
        <v>0</v>
      </c>
    </row>
    <row r="45" spans="1:7" x14ac:dyDescent="0.25">
      <c r="A45" s="63" t="s">
        <v>113</v>
      </c>
      <c r="B45" s="63" t="s">
        <v>114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</row>
    <row r="46" spans="1:7" x14ac:dyDescent="0.25">
      <c r="A46" s="47">
        <v>4</v>
      </c>
      <c r="B46" s="47" t="s">
        <v>32</v>
      </c>
      <c r="C46" s="65">
        <v>0</v>
      </c>
      <c r="D46" s="65">
        <v>0</v>
      </c>
      <c r="E46" s="65">
        <v>0</v>
      </c>
      <c r="F46" s="65">
        <v>0</v>
      </c>
      <c r="G46" s="65">
        <v>0</v>
      </c>
    </row>
    <row r="47" spans="1:7" x14ac:dyDescent="0.25">
      <c r="A47" s="47">
        <v>42</v>
      </c>
      <c r="B47" s="47" t="s">
        <v>64</v>
      </c>
      <c r="C47" s="65">
        <v>0</v>
      </c>
      <c r="D47" s="65">
        <v>0</v>
      </c>
      <c r="E47" s="65">
        <v>0</v>
      </c>
      <c r="F47" s="65">
        <v>0</v>
      </c>
      <c r="G47" s="65">
        <v>0</v>
      </c>
    </row>
    <row r="48" spans="1:7" x14ac:dyDescent="0.25">
      <c r="A48" s="72">
        <v>1001</v>
      </c>
      <c r="B48" s="72" t="s">
        <v>97</v>
      </c>
      <c r="C48" s="74"/>
      <c r="D48" s="74"/>
      <c r="E48" s="74"/>
      <c r="F48" s="74"/>
      <c r="G48" s="74"/>
    </row>
    <row r="49" spans="1:7" ht="24" customHeight="1" x14ac:dyDescent="0.25">
      <c r="A49" s="71" t="s">
        <v>80</v>
      </c>
      <c r="B49" s="71" t="s">
        <v>98</v>
      </c>
      <c r="C49" s="74">
        <v>26545</v>
      </c>
      <c r="D49" s="74">
        <v>26545</v>
      </c>
      <c r="E49" s="74">
        <v>26545</v>
      </c>
      <c r="F49" s="74">
        <v>26545</v>
      </c>
      <c r="G49" s="74">
        <v>26545</v>
      </c>
    </row>
    <row r="50" spans="1:7" x14ac:dyDescent="0.25">
      <c r="A50" s="45" t="s">
        <v>81</v>
      </c>
      <c r="B50" s="45" t="s">
        <v>99</v>
      </c>
      <c r="C50" s="65">
        <v>26545</v>
      </c>
      <c r="D50" s="65">
        <v>26545</v>
      </c>
      <c r="E50" s="65">
        <v>26545</v>
      </c>
      <c r="F50" s="65">
        <v>26545</v>
      </c>
      <c r="G50" s="65">
        <v>26545</v>
      </c>
    </row>
    <row r="51" spans="1:7" x14ac:dyDescent="0.25">
      <c r="A51" s="47">
        <v>3</v>
      </c>
      <c r="B51" s="47" t="s">
        <v>29</v>
      </c>
      <c r="C51" s="65">
        <v>26545</v>
      </c>
      <c r="D51" s="65">
        <v>26545</v>
      </c>
      <c r="E51" s="65">
        <v>26545</v>
      </c>
      <c r="F51" s="65">
        <v>26545</v>
      </c>
      <c r="G51" s="65">
        <v>26545</v>
      </c>
    </row>
    <row r="52" spans="1:7" s="44" customFormat="1" x14ac:dyDescent="0.25">
      <c r="A52" s="47">
        <v>31</v>
      </c>
      <c r="B52" s="47" t="s">
        <v>30</v>
      </c>
      <c r="C52" s="65">
        <v>26545</v>
      </c>
      <c r="D52" s="65">
        <v>26545</v>
      </c>
      <c r="E52" s="65">
        <v>26545</v>
      </c>
      <c r="F52" s="65">
        <v>26545</v>
      </c>
      <c r="G52" s="65">
        <v>26545</v>
      </c>
    </row>
    <row r="53" spans="1:7" x14ac:dyDescent="0.25">
      <c r="A53" s="71" t="s">
        <v>82</v>
      </c>
      <c r="B53" s="71" t="s">
        <v>100</v>
      </c>
      <c r="C53" s="74">
        <v>353887</v>
      </c>
      <c r="D53" s="74">
        <v>626581</v>
      </c>
      <c r="E53" s="74">
        <v>100000</v>
      </c>
      <c r="F53" s="74">
        <v>100000</v>
      </c>
      <c r="G53" s="74">
        <v>100000</v>
      </c>
    </row>
    <row r="54" spans="1:7" x14ac:dyDescent="0.25">
      <c r="A54" s="47" t="s">
        <v>72</v>
      </c>
      <c r="B54" s="47" t="s">
        <v>101</v>
      </c>
      <c r="C54" s="65">
        <v>353887</v>
      </c>
      <c r="D54" s="65">
        <v>0</v>
      </c>
      <c r="E54" s="65">
        <v>100000</v>
      </c>
      <c r="F54" s="65">
        <v>100000</v>
      </c>
      <c r="G54" s="65">
        <v>100000</v>
      </c>
    </row>
    <row r="55" spans="1:7" x14ac:dyDescent="0.25">
      <c r="A55" s="46" t="s">
        <v>83</v>
      </c>
      <c r="B55" s="46" t="s">
        <v>102</v>
      </c>
      <c r="C55" s="65">
        <v>45000</v>
      </c>
      <c r="D55" s="65">
        <v>0</v>
      </c>
      <c r="E55" s="65">
        <v>100000</v>
      </c>
      <c r="F55" s="65">
        <v>100000</v>
      </c>
      <c r="G55" s="65">
        <v>100000</v>
      </c>
    </row>
    <row r="56" spans="1:7" x14ac:dyDescent="0.25">
      <c r="A56" s="46">
        <v>3</v>
      </c>
      <c r="B56" s="46" t="s">
        <v>29</v>
      </c>
      <c r="C56" s="65">
        <v>45000</v>
      </c>
      <c r="D56" s="65">
        <v>0</v>
      </c>
      <c r="E56" s="65">
        <v>100000</v>
      </c>
      <c r="F56" s="65">
        <v>100000</v>
      </c>
      <c r="G56" s="65">
        <v>100000</v>
      </c>
    </row>
    <row r="57" spans="1:7" x14ac:dyDescent="0.25">
      <c r="A57" s="47">
        <v>32</v>
      </c>
      <c r="B57" s="47" t="s">
        <v>31</v>
      </c>
      <c r="C57" s="65">
        <v>45000</v>
      </c>
      <c r="D57" s="65">
        <v>0</v>
      </c>
      <c r="E57" s="65">
        <v>1000</v>
      </c>
      <c r="F57" s="65">
        <v>1000</v>
      </c>
      <c r="G57" s="65">
        <v>1000</v>
      </c>
    </row>
    <row r="58" spans="1:7" x14ac:dyDescent="0.25">
      <c r="A58" s="72" t="s">
        <v>84</v>
      </c>
      <c r="B58" s="72" t="s">
        <v>103</v>
      </c>
      <c r="C58" s="74">
        <v>308887</v>
      </c>
      <c r="D58" s="74">
        <v>626581</v>
      </c>
      <c r="E58" s="74">
        <v>271581</v>
      </c>
      <c r="F58" s="74">
        <v>271581</v>
      </c>
      <c r="G58" s="74">
        <v>271581</v>
      </c>
    </row>
    <row r="59" spans="1:7" x14ac:dyDescent="0.25">
      <c r="A59" s="46" t="s">
        <v>83</v>
      </c>
      <c r="B59" s="46" t="s">
        <v>102</v>
      </c>
      <c r="C59" s="65">
        <v>308887</v>
      </c>
      <c r="D59" s="65">
        <v>626581</v>
      </c>
      <c r="E59" s="65">
        <v>271581</v>
      </c>
      <c r="F59" s="65">
        <v>271581</v>
      </c>
      <c r="G59" s="65">
        <v>271581</v>
      </c>
    </row>
    <row r="60" spans="1:7" x14ac:dyDescent="0.25">
      <c r="A60" s="46">
        <v>4</v>
      </c>
      <c r="B60" s="46" t="s">
        <v>32</v>
      </c>
      <c r="C60" s="65">
        <v>308887</v>
      </c>
      <c r="D60" s="65">
        <v>626581</v>
      </c>
      <c r="E60" s="65">
        <v>271581</v>
      </c>
      <c r="F60" s="65">
        <v>271581</v>
      </c>
      <c r="G60" s="65">
        <v>271581</v>
      </c>
    </row>
    <row r="61" spans="1:7" x14ac:dyDescent="0.25">
      <c r="A61" s="47">
        <v>42</v>
      </c>
      <c r="B61" s="47" t="s">
        <v>64</v>
      </c>
      <c r="C61" s="65">
        <v>236495</v>
      </c>
      <c r="D61" s="65">
        <v>626581</v>
      </c>
      <c r="E61" s="65">
        <v>271581</v>
      </c>
      <c r="F61" s="65">
        <v>271581</v>
      </c>
      <c r="G61" s="65">
        <v>271581</v>
      </c>
    </row>
    <row r="62" spans="1:7" x14ac:dyDescent="0.25">
      <c r="A62" s="47">
        <v>45</v>
      </c>
      <c r="B62" s="47" t="s">
        <v>89</v>
      </c>
      <c r="C62" s="65">
        <v>118750</v>
      </c>
      <c r="D62" s="65">
        <v>0</v>
      </c>
      <c r="E62" s="65">
        <v>0</v>
      </c>
      <c r="F62" s="65">
        <v>0</v>
      </c>
      <c r="G62" s="65">
        <v>0</v>
      </c>
    </row>
    <row r="63" spans="1:7" ht="27" customHeight="1" x14ac:dyDescent="0.25">
      <c r="A63" s="71" t="s">
        <v>72</v>
      </c>
      <c r="B63" s="71" t="s">
        <v>104</v>
      </c>
      <c r="C63" s="74">
        <v>875.01</v>
      </c>
      <c r="D63" s="74">
        <v>0</v>
      </c>
      <c r="E63" s="74">
        <v>0</v>
      </c>
      <c r="F63" s="74">
        <v>0</v>
      </c>
      <c r="G63" s="74">
        <v>0</v>
      </c>
    </row>
    <row r="64" spans="1:7" x14ac:dyDescent="0.25">
      <c r="A64" s="47" t="s">
        <v>81</v>
      </c>
      <c r="B64" s="47" t="s">
        <v>102</v>
      </c>
      <c r="C64" s="65">
        <v>875.01</v>
      </c>
      <c r="D64" s="65">
        <v>0</v>
      </c>
      <c r="E64" s="65">
        <v>0</v>
      </c>
      <c r="F64" s="65">
        <v>0</v>
      </c>
      <c r="G64" s="65">
        <v>0</v>
      </c>
    </row>
    <row r="65" spans="1:7" x14ac:dyDescent="0.25">
      <c r="A65" s="47">
        <v>3</v>
      </c>
      <c r="B65" s="47" t="s">
        <v>29</v>
      </c>
      <c r="C65" s="65">
        <v>875.01</v>
      </c>
      <c r="D65" s="65">
        <v>0</v>
      </c>
      <c r="E65" s="65">
        <v>0</v>
      </c>
      <c r="F65" s="65">
        <v>0</v>
      </c>
      <c r="G65" s="65">
        <v>0</v>
      </c>
    </row>
    <row r="66" spans="1:7" x14ac:dyDescent="0.25">
      <c r="A66" s="47">
        <v>32</v>
      </c>
      <c r="B66" s="47" t="s">
        <v>31</v>
      </c>
      <c r="C66" s="65">
        <v>875.01</v>
      </c>
      <c r="D66" s="65">
        <v>0</v>
      </c>
      <c r="E66" s="65">
        <v>0</v>
      </c>
      <c r="F66" s="65">
        <v>0</v>
      </c>
      <c r="G66" s="65">
        <v>0</v>
      </c>
    </row>
    <row r="67" spans="1:7" ht="25.5" customHeight="1" x14ac:dyDescent="0.25">
      <c r="A67" s="71" t="s">
        <v>72</v>
      </c>
      <c r="B67" s="71" t="s">
        <v>105</v>
      </c>
      <c r="C67" s="74">
        <v>72047.92</v>
      </c>
      <c r="D67" s="74">
        <v>79633</v>
      </c>
      <c r="E67" s="74">
        <v>0</v>
      </c>
      <c r="F67" s="74">
        <v>0</v>
      </c>
      <c r="G67" s="74">
        <v>0</v>
      </c>
    </row>
    <row r="68" spans="1:7" x14ac:dyDescent="0.25">
      <c r="A68" s="46" t="s">
        <v>83</v>
      </c>
      <c r="B68" s="46" t="s">
        <v>102</v>
      </c>
      <c r="C68" s="65">
        <v>72047.92</v>
      </c>
      <c r="D68" s="65">
        <v>79633</v>
      </c>
      <c r="E68" s="65">
        <v>0</v>
      </c>
      <c r="F68" s="65">
        <v>0</v>
      </c>
      <c r="G68" s="65">
        <v>0</v>
      </c>
    </row>
    <row r="69" spans="1:7" x14ac:dyDescent="0.25">
      <c r="A69" s="46">
        <v>3</v>
      </c>
      <c r="B69" s="46" t="s">
        <v>29</v>
      </c>
      <c r="C69" s="65">
        <v>72047.92</v>
      </c>
      <c r="D69" s="65">
        <v>79633</v>
      </c>
      <c r="E69" s="65">
        <v>0</v>
      </c>
      <c r="F69" s="65">
        <v>0</v>
      </c>
      <c r="G69" s="65">
        <v>0</v>
      </c>
    </row>
    <row r="70" spans="1:7" x14ac:dyDescent="0.25">
      <c r="A70" s="47">
        <v>32</v>
      </c>
      <c r="B70" s="47" t="s">
        <v>31</v>
      </c>
      <c r="C70" s="65">
        <v>72047.92</v>
      </c>
      <c r="D70" s="65">
        <v>79633</v>
      </c>
      <c r="E70" s="65">
        <v>0</v>
      </c>
      <c r="F70" s="65">
        <v>0</v>
      </c>
      <c r="G70" s="65">
        <v>0</v>
      </c>
    </row>
  </sheetData>
  <mergeCells count="1">
    <mergeCell ref="A2:G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2025-10-30T06:14:00Z</dcterms:modified>
</cp:coreProperties>
</file>