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53990\"/>
    </mc:Choice>
  </mc:AlternateContent>
  <xr:revisionPtr revIDLastSave="0" documentId="13_ncr:1_{319596A7-A813-45D8-A4F4-CC4A7B50D8EF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Sažetak " sheetId="1" r:id="rId1"/>
    <sheet name="Račun prihoda i rashoda" sheetId="2" r:id="rId2"/>
    <sheet name=" Prihodi i rashodi po izvorima" sheetId="3" r:id="rId3"/>
    <sheet name="Rashodi prema funkcijskoj kl" sheetId="5" r:id="rId4"/>
    <sheet name="Račun financiranja" sheetId="8" r:id="rId5"/>
    <sheet name="Račun financiranja po izvorima" sheetId="6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7" l="1"/>
  <c r="E7" i="7"/>
  <c r="F78" i="7"/>
  <c r="F77" i="7" s="1"/>
  <c r="G78" i="7"/>
  <c r="G77" i="7" s="1"/>
  <c r="E78" i="7"/>
  <c r="E77" i="7" s="1"/>
  <c r="G35" i="7"/>
  <c r="E35" i="7"/>
  <c r="G29" i="7"/>
  <c r="E29" i="7"/>
  <c r="G32" i="7"/>
  <c r="E32" i="7"/>
  <c r="C11" i="5"/>
  <c r="F54" i="3"/>
  <c r="G54" i="3"/>
  <c r="E54" i="3"/>
  <c r="E12" i="2"/>
  <c r="E13" i="2"/>
  <c r="E14" i="2"/>
  <c r="E15" i="2"/>
  <c r="E16" i="2"/>
  <c r="E11" i="2"/>
  <c r="F9" i="7"/>
  <c r="F10" i="7"/>
  <c r="F11" i="7"/>
  <c r="F12" i="7"/>
  <c r="F13" i="7"/>
  <c r="F14" i="7"/>
  <c r="F15" i="7"/>
  <c r="F17" i="7"/>
  <c r="F18" i="7"/>
  <c r="F19" i="7"/>
  <c r="F20" i="7"/>
  <c r="F21" i="7"/>
  <c r="F7" i="7" s="1"/>
  <c r="F22" i="7"/>
  <c r="F23" i="7"/>
  <c r="F24" i="7"/>
  <c r="F25" i="7"/>
  <c r="F26" i="7"/>
  <c r="F27" i="7"/>
  <c r="F28" i="7"/>
  <c r="F30" i="7"/>
  <c r="F29" i="7" s="1"/>
  <c r="F31" i="7"/>
  <c r="F33" i="7"/>
  <c r="F32" i="7" s="1"/>
  <c r="F34" i="7"/>
  <c r="F36" i="7"/>
  <c r="F35" i="7" s="1"/>
  <c r="F37" i="7"/>
  <c r="F38" i="7"/>
  <c r="F39" i="7"/>
  <c r="F40" i="7"/>
  <c r="F41" i="7"/>
  <c r="F42" i="7"/>
  <c r="F43" i="7"/>
  <c r="F44" i="7"/>
  <c r="F45" i="7"/>
  <c r="F46" i="7"/>
  <c r="F47" i="7"/>
  <c r="F48" i="7"/>
  <c r="F8" i="7"/>
  <c r="F37" i="3"/>
  <c r="F38" i="3"/>
  <c r="F39" i="3"/>
  <c r="F40" i="3"/>
  <c r="F42" i="3"/>
  <c r="F43" i="3"/>
  <c r="F44" i="3"/>
  <c r="F45" i="3"/>
  <c r="F46" i="3"/>
  <c r="F48" i="3"/>
  <c r="F49" i="3"/>
  <c r="F51" i="3"/>
  <c r="F53" i="3"/>
  <c r="F58" i="3"/>
  <c r="F59" i="3"/>
  <c r="F60" i="3"/>
  <c r="F61" i="3"/>
  <c r="F62" i="3"/>
  <c r="F63" i="3"/>
  <c r="F65" i="3"/>
  <c r="F66" i="3"/>
  <c r="F67" i="3"/>
  <c r="F68" i="3"/>
  <c r="F69" i="3"/>
  <c r="F70" i="3"/>
  <c r="F71" i="3"/>
  <c r="F72" i="3"/>
  <c r="F73" i="3"/>
  <c r="F74" i="3"/>
  <c r="F75" i="3"/>
  <c r="G64" i="3"/>
  <c r="E64" i="3"/>
  <c r="G57" i="3"/>
  <c r="E57" i="3"/>
  <c r="G52" i="3"/>
  <c r="F52" i="3" s="1"/>
  <c r="E52" i="3"/>
  <c r="G50" i="3"/>
  <c r="E50" i="3"/>
  <c r="G47" i="3"/>
  <c r="E47" i="3"/>
  <c r="G41" i="3"/>
  <c r="E41" i="3"/>
  <c r="G36" i="3"/>
  <c r="E36" i="3"/>
  <c r="F11" i="3"/>
  <c r="G11" i="3"/>
  <c r="F17" i="3"/>
  <c r="G17" i="3"/>
  <c r="E17" i="3"/>
  <c r="F26" i="3"/>
  <c r="F25" i="3" s="1"/>
  <c r="G26" i="3"/>
  <c r="G25" i="3" s="1"/>
  <c r="E26" i="3"/>
  <c r="E25" i="3" s="1"/>
  <c r="F23" i="3"/>
  <c r="G23" i="3"/>
  <c r="E23" i="3"/>
  <c r="F20" i="3"/>
  <c r="G20" i="3"/>
  <c r="E20" i="3"/>
  <c r="F15" i="3"/>
  <c r="G15" i="3"/>
  <c r="E15" i="3"/>
  <c r="F13" i="3"/>
  <c r="G13" i="3"/>
  <c r="E13" i="3"/>
  <c r="E11" i="3"/>
  <c r="E35" i="2"/>
  <c r="E34" i="2"/>
  <c r="E29" i="2"/>
  <c r="E30" i="2"/>
  <c r="E31" i="2"/>
  <c r="E28" i="2"/>
  <c r="F32" i="2"/>
  <c r="D32" i="2"/>
  <c r="F27" i="2"/>
  <c r="D27" i="2"/>
  <c r="E36" i="2"/>
  <c r="F36" i="2"/>
  <c r="D36" i="2"/>
  <c r="E19" i="2"/>
  <c r="F19" i="2"/>
  <c r="D19" i="2"/>
  <c r="E17" i="2"/>
  <c r="F17" i="2"/>
  <c r="D17" i="2"/>
  <c r="E10" i="2"/>
  <c r="F10" i="2"/>
  <c r="D10" i="2"/>
  <c r="G21" i="1"/>
  <c r="G11" i="1"/>
  <c r="G8" i="1"/>
  <c r="F10" i="3" l="1"/>
  <c r="F50" i="3"/>
  <c r="F47" i="3"/>
  <c r="F41" i="3"/>
  <c r="F36" i="3"/>
  <c r="F64" i="3"/>
  <c r="F57" i="3"/>
  <c r="G10" i="3"/>
  <c r="E27" i="2"/>
  <c r="G35" i="3"/>
  <c r="E35" i="3"/>
  <c r="E10" i="3"/>
  <c r="E32" i="2"/>
  <c r="G14" i="1"/>
  <c r="G22" i="1" s="1"/>
  <c r="F26" i="2"/>
  <c r="D26" i="2"/>
  <c r="F9" i="2"/>
  <c r="E9" i="2"/>
  <c r="D9" i="2"/>
  <c r="H21" i="1"/>
  <c r="F21" i="1"/>
  <c r="H11" i="1"/>
  <c r="F11" i="1"/>
  <c r="H8" i="1"/>
  <c r="F8" i="1"/>
  <c r="F35" i="3" l="1"/>
  <c r="E26" i="2"/>
  <c r="H14" i="1"/>
  <c r="H22" i="1" s="1"/>
  <c r="H28" i="1" s="1"/>
  <c r="H29" i="1" s="1"/>
  <c r="F14" i="1"/>
  <c r="F22" i="1" s="1"/>
  <c r="F28" i="1" s="1"/>
  <c r="F29" i="1" s="1"/>
</calcChain>
</file>

<file path=xl/sharedStrings.xml><?xml version="1.0" encoding="utf-8"?>
<sst xmlns="http://schemas.openxmlformats.org/spreadsheetml/2006/main" count="299" uniqueCount="129">
  <si>
    <t>PRIHODI UKUPNO</t>
  </si>
  <si>
    <t>PRIHODI POSLOVANJA</t>
  </si>
  <si>
    <t>RASHODI UKUPNO</t>
  </si>
  <si>
    <t>RAZLIKA - VIŠAK / MANJAK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</si>
  <si>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</si>
  <si>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</si>
  <si>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</si>
  <si>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</si>
  <si>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</si>
  <si>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</si>
  <si>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</si>
  <si>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</si>
  <si>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</si>
  <si>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</si>
  <si>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</si>
  <si>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</si>
  <si>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</si>
  <si>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</si>
  <si>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</si>
  <si>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</si>
  <si>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</si>
  <si>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</si>
  <si>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</si>
  <si>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</si>
  <si>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</si>
  <si>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</si>
  <si>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</si>
  <si>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</si>
  <si>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</si>
  <si>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</si>
  <si>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</si>
  <si>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</si>
  <si>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</si>
  <si>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</si>
  <si>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</si>
  <si>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</si>
  <si>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</si>
  <si>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</si>
  <si>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</si>
  <si>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rashodi</t>
  </si>
  <si>
    <t>Ostale naknade iz proračuna</t>
  </si>
  <si>
    <t xml:space="preserve">Otplate glavnice 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</si>
  <si>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</si>
  <si>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</si>
  <si>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</si>
  <si>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</si>
  <si>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</si>
  <si>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</si>
  <si>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</si>
  <si>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</si>
  <si>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</si>
  <si>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</si>
  <si>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</si>
  <si>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</si>
  <si>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</si>
  <si>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</si>
  <si>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</si>
  <si>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</si>
  <si>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</si>
  <si>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</si>
  <si>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</si>
  <si>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</si>
  <si>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</si>
  <si>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</si>
  <si>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</si>
  <si>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</si>
  <si>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</si>
  <si>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</si>
  <si>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</si>
  <si>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</si>
  <si>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</si>
  <si>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</si>
  <si>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</si>
  <si>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</si>
  <si>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</si>
  <si>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</si>
  <si>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</si>
  <si>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</si>
  <si>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</si>
  <si>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</si>
  <si>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</si>
  <si>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</si>
  <si>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</si>
  <si>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</si>
  <si>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</si>
  <si>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</si>
  <si>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</si>
  <si>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</si>
  <si>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</si>
  <si>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</si>
  <si>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</si>
  <si>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</si>
  <si>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</si>
  <si>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5.2.1.</t>
  </si>
  <si>
    <t>Pomoći -HZZ - PK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</si>
  <si>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</si>
  <si>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</si>
  <si>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</si>
  <si>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</si>
  <si>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</si>
  <si>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</si>
  <si>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</si>
  <si>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</si>
  <si>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</si>
  <si>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</si>
  <si>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Plan za 2024.</t>
  </si>
  <si>
    <t>PRIHODI POSLOVANJA PREMA EKONOMSKOJ KLASIFIKACIJI</t>
  </si>
  <si>
    <t>RASHODI POSLOVANJA PREMA EKONOMSKOJ KLASIFIKACIJI</t>
  </si>
  <si>
    <t>Rashodi za nabavu neproizvedene dugotrajne imovine</t>
  </si>
  <si>
    <t>B. RAČUN FINANCIRANJA PREMA EKONOMSKOJ KLASIFIKACIJI</t>
  </si>
  <si>
    <t>PRIMICI UKUPNO</t>
  </si>
  <si>
    <t>Primici od zaduživanja</t>
  </si>
  <si>
    <t>IZDACI UKUPNO</t>
  </si>
  <si>
    <t>Prihodi od upravnih i admin. propisa</t>
  </si>
  <si>
    <t>Prihodi od prodaje proizvoda i robe</t>
  </si>
  <si>
    <t>Ostali rashodi</t>
  </si>
  <si>
    <t>Izvor financiranja: 1.4.</t>
  </si>
  <si>
    <t>Izvor financiranja: 4.4.</t>
  </si>
  <si>
    <t>Opći prihodi centri za soc. skrb</t>
  </si>
  <si>
    <t>Prihodi od naknada za koncesije</t>
  </si>
  <si>
    <t>Manjak prihoda</t>
  </si>
  <si>
    <t>Plan 2024.</t>
  </si>
  <si>
    <t>Novi plan</t>
  </si>
  <si>
    <t>Povećanje/smanjenje</t>
  </si>
  <si>
    <t>Izvor prihoda: 5.2.3.</t>
  </si>
  <si>
    <t>Pomoći iz EU sredstava</t>
  </si>
  <si>
    <t>FINANCIJSKI PLAN NEUROPSIHIJATRIJSKE BOLNICE DR. IVAN BARBOT POPOVAČA 
ZA 2024. - 3. IZMJENE I DOPUNE</t>
  </si>
  <si>
    <t>FINANCIJSKI PLAN NEUROPSIHIJATRIJSKE BOLNICE DR. IVAN BRABOT POPOVAČA 
ZA 2024. - 3. IZMJENE I DOPUNE</t>
  </si>
  <si>
    <t>Rashodi za nabavu NEPROIZVEDENE nefinancijske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</si>
</sst>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6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quotePrefix="1" applyNumberFormat="1" applyFont="1" applyFill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 vertical="center"/>
    </xf>
    <xf numFmtId="4" fontId="3" fillId="9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4" fontId="3" fillId="10" borderId="3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 vertical="center"/>
    </xf>
    <xf numFmtId="4" fontId="6" fillId="9" borderId="4" xfId="0" applyNumberFormat="1" applyFont="1" applyFill="1" applyBorder="1" applyAlignment="1">
      <alignment horizontal="right" vertical="center"/>
    </xf>
    <xf numFmtId="4" fontId="3" fillId="6" borderId="3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4" fontId="3" fillId="7" borderId="3" xfId="0" applyNumberFormat="1" applyFont="1" applyFill="1" applyBorder="1" applyAlignment="1">
      <alignment horizontal="right" vertical="center"/>
    </xf>
    <xf numFmtId="4" fontId="3" fillId="8" borderId="3" xfId="0" applyNumberFormat="1" applyFont="1" applyFill="1" applyBorder="1" applyAlignment="1">
      <alignment horizontal="right" vertical="center"/>
    </xf>
    <xf numFmtId="4" fontId="6" fillId="10" borderId="3" xfId="0" applyNumberFormat="1" applyFont="1" applyFill="1" applyBorder="1" applyAlignment="1">
      <alignment horizontal="right" vertical="center"/>
    </xf>
    <xf numFmtId="0" fontId="10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0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4" fillId="10" borderId="2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M16" sqref="M16"/>
    </sheetView>
  </sheetViews>
  <sheetFormatPr defaultRowHeight="15" x14ac:dyDescent="0.25"/>
  <cols>
    <col min="5" max="8" width="25.28515625" customWidth="1"/>
  </cols>
  <sheetData>
    <row r="1" spans="1:8" ht="51" customHeight="1" x14ac:dyDescent="0.25">
      <c r="A1" s="93" t="s">
        <v>126</v>
      </c>
      <c r="B1" s="93"/>
      <c r="C1" s="93"/>
      <c r="D1" s="93"/>
      <c r="E1" s="93"/>
      <c r="F1" s="93"/>
      <c r="G1" s="93"/>
      <c r="H1" s="93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93" t="s">
        <v>26</v>
      </c>
      <c r="B3" s="93"/>
      <c r="C3" s="93"/>
      <c r="D3" s="93"/>
      <c r="E3" s="93"/>
      <c r="F3" s="93"/>
      <c r="G3" s="93"/>
      <c r="H3" s="105"/>
    </row>
    <row r="4" spans="1:8" ht="18" x14ac:dyDescent="0.25">
      <c r="A4" s="4"/>
      <c r="B4" s="4"/>
      <c r="C4" s="4"/>
      <c r="D4" s="4"/>
      <c r="E4" s="4"/>
      <c r="F4" s="4"/>
      <c r="G4" s="4"/>
      <c r="H4" s="5"/>
    </row>
    <row r="5" spans="1:8" ht="18" customHeight="1" x14ac:dyDescent="0.25">
      <c r="A5" s="93" t="s">
        <v>32</v>
      </c>
      <c r="B5" s="94"/>
      <c r="C5" s="94"/>
      <c r="D5" s="94"/>
      <c r="E5" s="94"/>
      <c r="F5" s="94"/>
      <c r="G5" s="94"/>
      <c r="H5" s="94"/>
    </row>
    <row r="6" spans="1:8" ht="18" x14ac:dyDescent="0.25">
      <c r="A6" s="1"/>
      <c r="B6" s="2"/>
      <c r="C6" s="2"/>
      <c r="D6" s="2"/>
      <c r="E6" s="6"/>
      <c r="F6" s="7"/>
      <c r="G6" s="7"/>
      <c r="H6" s="7"/>
    </row>
    <row r="7" spans="1:8" x14ac:dyDescent="0.25">
      <c r="A7" s="22"/>
      <c r="B7" s="23"/>
      <c r="C7" s="23"/>
      <c r="D7" s="24"/>
      <c r="E7" s="25"/>
      <c r="F7" s="3" t="s">
        <v>121</v>
      </c>
      <c r="G7" s="3" t="s">
        <v>123</v>
      </c>
      <c r="H7" s="3" t="s">
        <v>122</v>
      </c>
    </row>
    <row r="8" spans="1:8" x14ac:dyDescent="0.25">
      <c r="A8" s="95" t="s">
        <v>0</v>
      </c>
      <c r="B8" s="92"/>
      <c r="C8" s="92"/>
      <c r="D8" s="92"/>
      <c r="E8" s="106"/>
      <c r="F8" s="67">
        <f t="shared" ref="F8:H8" si="0">F9+F10</f>
        <v>34054962</v>
      </c>
      <c r="G8" s="67">
        <f t="shared" si="0"/>
        <v>384700</v>
      </c>
      <c r="H8" s="67">
        <f t="shared" si="0"/>
        <v>34439662</v>
      </c>
    </row>
    <row r="9" spans="1:8" x14ac:dyDescent="0.25">
      <c r="A9" s="107" t="s">
        <v>95</v>
      </c>
      <c r="B9" s="104"/>
      <c r="C9" s="104"/>
      <c r="D9" s="104"/>
      <c r="E9" s="102"/>
      <c r="F9" s="68">
        <v>34052962</v>
      </c>
      <c r="G9" s="68">
        <v>382700</v>
      </c>
      <c r="H9" s="68">
        <v>34435662</v>
      </c>
    </row>
    <row r="10" spans="1:8" x14ac:dyDescent="0.25">
      <c r="A10" s="101" t="s">
        <v>96</v>
      </c>
      <c r="B10" s="102"/>
      <c r="C10" s="102"/>
      <c r="D10" s="102"/>
      <c r="E10" s="102"/>
      <c r="F10" s="68">
        <v>2000</v>
      </c>
      <c r="G10" s="68">
        <v>2000</v>
      </c>
      <c r="H10" s="68">
        <v>4000</v>
      </c>
    </row>
    <row r="11" spans="1:8" x14ac:dyDescent="0.25">
      <c r="A11" s="26" t="s">
        <v>2</v>
      </c>
      <c r="B11" s="51"/>
      <c r="C11" s="51"/>
      <c r="D11" s="51"/>
      <c r="E11" s="51"/>
      <c r="F11" s="67">
        <f t="shared" ref="F11:H11" si="1">F12+F13</f>
        <v>27702387</v>
      </c>
      <c r="G11" s="67">
        <f t="shared" si="1"/>
        <v>384700</v>
      </c>
      <c r="H11" s="67">
        <f t="shared" si="1"/>
        <v>28087087</v>
      </c>
    </row>
    <row r="12" spans="1:8" x14ac:dyDescent="0.25">
      <c r="A12" s="103" t="s">
        <v>97</v>
      </c>
      <c r="B12" s="104"/>
      <c r="C12" s="104"/>
      <c r="D12" s="104"/>
      <c r="E12" s="104"/>
      <c r="F12" s="68">
        <v>26231500</v>
      </c>
      <c r="G12" s="68">
        <v>255000</v>
      </c>
      <c r="H12" s="68">
        <v>26486500</v>
      </c>
    </row>
    <row r="13" spans="1:8" x14ac:dyDescent="0.25">
      <c r="A13" s="101" t="s">
        <v>98</v>
      </c>
      <c r="B13" s="102"/>
      <c r="C13" s="102"/>
      <c r="D13" s="102"/>
      <c r="E13" s="102"/>
      <c r="F13" s="68">
        <v>1470887</v>
      </c>
      <c r="G13" s="68">
        <v>129700</v>
      </c>
      <c r="H13" s="68">
        <v>1600587</v>
      </c>
    </row>
    <row r="14" spans="1:8" x14ac:dyDescent="0.25">
      <c r="A14" s="91" t="s">
        <v>3</v>
      </c>
      <c r="B14" s="92"/>
      <c r="C14" s="92"/>
      <c r="D14" s="92"/>
      <c r="E14" s="92"/>
      <c r="F14" s="67">
        <f t="shared" ref="F14:H14" si="2">F8-F11</f>
        <v>6352575</v>
      </c>
      <c r="G14" s="67">
        <f t="shared" si="2"/>
        <v>0</v>
      </c>
      <c r="H14" s="67">
        <f t="shared" si="2"/>
        <v>6352575</v>
      </c>
    </row>
    <row r="15" spans="1:8" ht="18" x14ac:dyDescent="0.25">
      <c r="A15" s="4"/>
      <c r="B15" s="18"/>
      <c r="C15" s="18"/>
      <c r="D15" s="18"/>
      <c r="E15" s="18"/>
      <c r="F15" s="19"/>
      <c r="G15" s="19"/>
      <c r="H15" s="19"/>
    </row>
    <row r="16" spans="1:8" ht="18" customHeight="1" x14ac:dyDescent="0.25">
      <c r="A16" s="93" t="s">
        <v>33</v>
      </c>
      <c r="B16" s="94"/>
      <c r="C16" s="94"/>
      <c r="D16" s="94"/>
      <c r="E16" s="94"/>
      <c r="F16" s="94"/>
      <c r="G16" s="94"/>
      <c r="H16" s="94"/>
    </row>
    <row r="17" spans="1:8" ht="18" x14ac:dyDescent="0.25">
      <c r="A17" s="4"/>
      <c r="B17" s="18"/>
      <c r="C17" s="18"/>
      <c r="D17" s="18"/>
      <c r="E17" s="18"/>
      <c r="F17" s="19"/>
      <c r="G17" s="19"/>
      <c r="H17" s="19"/>
    </row>
    <row r="18" spans="1:8" x14ac:dyDescent="0.25">
      <c r="A18" s="22"/>
      <c r="B18" s="23"/>
      <c r="C18" s="23"/>
      <c r="D18" s="24"/>
      <c r="E18" s="25"/>
      <c r="F18" s="3" t="s">
        <v>121</v>
      </c>
      <c r="G18" s="3" t="s">
        <v>123</v>
      </c>
      <c r="H18" s="3" t="s">
        <v>122</v>
      </c>
    </row>
    <row r="19" spans="1:8" ht="15.75" customHeight="1" x14ac:dyDescent="0.25">
      <c r="A19" s="101" t="s">
        <v>99</v>
      </c>
      <c r="B19" s="102"/>
      <c r="C19" s="102"/>
      <c r="D19" s="102"/>
      <c r="E19" s="102"/>
      <c r="F19" s="68">
        <v>0</v>
      </c>
      <c r="G19" s="68">
        <v>0</v>
      </c>
      <c r="H19" s="68">
        <v>0</v>
      </c>
    </row>
    <row r="20" spans="1:8" x14ac:dyDescent="0.25">
      <c r="A20" s="101" t="s">
        <v>100</v>
      </c>
      <c r="B20" s="102"/>
      <c r="C20" s="102"/>
      <c r="D20" s="102"/>
      <c r="E20" s="102"/>
      <c r="F20" s="68">
        <v>0</v>
      </c>
      <c r="G20" s="68">
        <v>0</v>
      </c>
      <c r="H20" s="68">
        <v>0</v>
      </c>
    </row>
    <row r="21" spans="1:8" x14ac:dyDescent="0.25">
      <c r="A21" s="91" t="s">
        <v>4</v>
      </c>
      <c r="B21" s="92"/>
      <c r="C21" s="92"/>
      <c r="D21" s="92"/>
      <c r="E21" s="92"/>
      <c r="F21" s="67">
        <f t="shared" ref="F21:H21" si="3">F19-F20</f>
        <v>0</v>
      </c>
      <c r="G21" s="67">
        <f t="shared" si="3"/>
        <v>0</v>
      </c>
      <c r="H21" s="67">
        <f t="shared" si="3"/>
        <v>0</v>
      </c>
    </row>
    <row r="22" spans="1:8" x14ac:dyDescent="0.25">
      <c r="A22" s="91" t="s">
        <v>5</v>
      </c>
      <c r="B22" s="92"/>
      <c r="C22" s="92"/>
      <c r="D22" s="92"/>
      <c r="E22" s="92"/>
      <c r="F22" s="67">
        <f t="shared" ref="F22:H22" si="4">F14+F21</f>
        <v>6352575</v>
      </c>
      <c r="G22" s="67">
        <f t="shared" si="4"/>
        <v>0</v>
      </c>
      <c r="H22" s="67">
        <f t="shared" si="4"/>
        <v>6352575</v>
      </c>
    </row>
    <row r="23" spans="1:8" ht="18" customHeight="1" x14ac:dyDescent="0.25">
      <c r="A23" s="17"/>
      <c r="B23" s="18"/>
      <c r="C23" s="18"/>
      <c r="D23" s="18"/>
      <c r="E23" s="18"/>
      <c r="F23" s="19"/>
      <c r="G23" s="19"/>
      <c r="H23" s="19"/>
    </row>
    <row r="24" spans="1:8" ht="15.75" x14ac:dyDescent="0.25">
      <c r="A24" s="93" t="s">
        <v>101</v>
      </c>
      <c r="B24" s="94"/>
      <c r="C24" s="94"/>
      <c r="D24" s="94"/>
      <c r="E24" s="94"/>
      <c r="F24" s="94"/>
      <c r="G24" s="94"/>
      <c r="H24" s="94"/>
    </row>
    <row r="25" spans="1:8" ht="15.75" x14ac:dyDescent="0.25">
      <c r="A25" s="49"/>
      <c r="B25" s="50"/>
      <c r="C25" s="50"/>
      <c r="D25" s="50"/>
      <c r="E25" s="50"/>
      <c r="F25" s="50"/>
      <c r="G25" s="50"/>
      <c r="H25" s="50"/>
    </row>
    <row r="26" spans="1:8" x14ac:dyDescent="0.25">
      <c r="A26" s="22"/>
      <c r="B26" s="23"/>
      <c r="C26" s="23"/>
      <c r="D26" s="24"/>
      <c r="E26" s="25"/>
      <c r="F26" s="3" t="s">
        <v>121</v>
      </c>
      <c r="G26" s="3" t="s">
        <v>123</v>
      </c>
      <c r="H26" s="3" t="s">
        <v>122</v>
      </c>
    </row>
    <row r="27" spans="1:8" ht="30" customHeight="1" x14ac:dyDescent="0.25">
      <c r="A27" s="98" t="s">
        <v>102</v>
      </c>
      <c r="B27" s="99"/>
      <c r="C27" s="99"/>
      <c r="D27" s="99"/>
      <c r="E27" s="100"/>
      <c r="F27" s="69">
        <v>-19057725</v>
      </c>
      <c r="G27" s="69">
        <v>0</v>
      </c>
      <c r="H27" s="70">
        <v>-12705150</v>
      </c>
    </row>
    <row r="28" spans="1:8" x14ac:dyDescent="0.25">
      <c r="A28" s="91" t="s">
        <v>103</v>
      </c>
      <c r="B28" s="92"/>
      <c r="C28" s="92"/>
      <c r="D28" s="92"/>
      <c r="E28" s="92"/>
      <c r="F28" s="71">
        <f t="shared" ref="F28:H28" si="5">F22+F27</f>
        <v>-12705150</v>
      </c>
      <c r="G28" s="71">
        <v>0</v>
      </c>
      <c r="H28" s="72">
        <f t="shared" si="5"/>
        <v>-6352575</v>
      </c>
    </row>
    <row r="29" spans="1:8" ht="25.5" customHeight="1" x14ac:dyDescent="0.25">
      <c r="A29" s="95" t="s">
        <v>104</v>
      </c>
      <c r="B29" s="96"/>
      <c r="C29" s="96"/>
      <c r="D29" s="96"/>
      <c r="E29" s="97"/>
      <c r="F29" s="71">
        <f t="shared" ref="F29:H29" si="6">F14+F21+F27-F28</f>
        <v>0</v>
      </c>
      <c r="G29" s="71">
        <v>0</v>
      </c>
      <c r="H29" s="72">
        <f t="shared" si="6"/>
        <v>0</v>
      </c>
    </row>
    <row r="30" spans="1:8" ht="69" customHeight="1" x14ac:dyDescent="0.25">
      <c r="A30" s="52"/>
      <c r="B30" s="53"/>
      <c r="C30" s="53"/>
      <c r="D30" s="53"/>
      <c r="E30" s="53"/>
      <c r="F30" s="53"/>
      <c r="G30" s="53"/>
      <c r="H30" s="53"/>
    </row>
  </sheetData>
  <mergeCells count="18">
    <mergeCell ref="A12:E12"/>
    <mergeCell ref="A5:H5"/>
    <mergeCell ref="A16:H16"/>
    <mergeCell ref="A1:H1"/>
    <mergeCell ref="A3:H3"/>
    <mergeCell ref="A8:E8"/>
    <mergeCell ref="A9:E9"/>
    <mergeCell ref="A10:E10"/>
    <mergeCell ref="A19:E19"/>
    <mergeCell ref="A20:E20"/>
    <mergeCell ref="A21:E21"/>
    <mergeCell ref="A13:E13"/>
    <mergeCell ref="A14:E14"/>
    <mergeCell ref="A22:E22"/>
    <mergeCell ref="A24:H24"/>
    <mergeCell ref="A28:E28"/>
    <mergeCell ref="A29:E29"/>
    <mergeCell ref="A27:E2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19" workbookViewId="0">
      <selection activeCell="C33" sqref="C3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45.75" customHeight="1" x14ac:dyDescent="0.25">
      <c r="A1" s="93" t="s">
        <v>126</v>
      </c>
      <c r="B1" s="93"/>
      <c r="C1" s="93"/>
      <c r="D1" s="93"/>
      <c r="E1" s="93"/>
      <c r="F1" s="93"/>
    </row>
    <row r="2" spans="1:6" ht="15.75" customHeight="1" x14ac:dyDescent="0.25">
      <c r="A2" s="4"/>
      <c r="B2" s="4"/>
      <c r="C2" s="4"/>
      <c r="D2" s="4"/>
      <c r="E2" s="4"/>
      <c r="F2" s="4"/>
    </row>
    <row r="3" spans="1:6" ht="15.75" x14ac:dyDescent="0.25">
      <c r="A3" s="93" t="s">
        <v>26</v>
      </c>
      <c r="B3" s="93"/>
      <c r="C3" s="93"/>
      <c r="D3" s="93"/>
      <c r="E3" s="93"/>
      <c r="F3" s="93"/>
    </row>
    <row r="4" spans="1:6" ht="15.75" x14ac:dyDescent="0.25">
      <c r="A4" s="93" t="s">
        <v>7</v>
      </c>
      <c r="B4" s="93"/>
      <c r="C4" s="93"/>
      <c r="D4" s="93"/>
      <c r="E4" s="93"/>
      <c r="F4" s="93"/>
    </row>
    <row r="5" spans="1:6" ht="18" x14ac:dyDescent="0.25">
      <c r="A5" s="4"/>
      <c r="B5" s="4"/>
      <c r="C5" s="4"/>
      <c r="D5" s="4"/>
      <c r="E5" s="4"/>
      <c r="F5" s="5"/>
    </row>
    <row r="6" spans="1:6" ht="15.75" x14ac:dyDescent="0.25">
      <c r="A6" s="93" t="s">
        <v>106</v>
      </c>
      <c r="B6" s="93"/>
      <c r="C6" s="93"/>
      <c r="D6" s="93"/>
      <c r="E6" s="93"/>
      <c r="F6" s="93"/>
    </row>
    <row r="7" spans="1:6" ht="18" x14ac:dyDescent="0.25">
      <c r="A7" s="4"/>
      <c r="B7" s="4"/>
      <c r="C7" s="4"/>
      <c r="D7" s="4"/>
      <c r="E7" s="4"/>
      <c r="F7" s="5"/>
    </row>
    <row r="8" spans="1:6" x14ac:dyDescent="0.25">
      <c r="A8" s="16" t="s">
        <v>8</v>
      </c>
      <c r="B8" s="15" t="s">
        <v>9</v>
      </c>
      <c r="C8" s="15" t="s">
        <v>6</v>
      </c>
      <c r="D8" s="16" t="s">
        <v>105</v>
      </c>
      <c r="E8" s="16" t="s">
        <v>123</v>
      </c>
      <c r="F8" s="16" t="s">
        <v>122</v>
      </c>
    </row>
    <row r="9" spans="1:6" x14ac:dyDescent="0.25">
      <c r="A9" s="54"/>
      <c r="B9" s="55"/>
      <c r="C9" s="56" t="s">
        <v>0</v>
      </c>
      <c r="D9" s="61">
        <f>D10+D17+D19</f>
        <v>34054962</v>
      </c>
      <c r="E9" s="61">
        <f t="shared" ref="E9:F9" si="0">E10+E17+E19</f>
        <v>384700</v>
      </c>
      <c r="F9" s="61">
        <f t="shared" si="0"/>
        <v>34439662</v>
      </c>
    </row>
    <row r="10" spans="1:6" x14ac:dyDescent="0.25">
      <c r="A10" s="9">
        <v>6</v>
      </c>
      <c r="B10" s="9"/>
      <c r="C10" s="9" t="s">
        <v>11</v>
      </c>
      <c r="D10" s="62">
        <f>SUM(D11:D16)</f>
        <v>34052962</v>
      </c>
      <c r="E10" s="62">
        <f t="shared" ref="E10:F10" si="1">SUM(E11:E16)</f>
        <v>382700</v>
      </c>
      <c r="F10" s="62">
        <f t="shared" si="1"/>
        <v>34435662</v>
      </c>
    </row>
    <row r="11" spans="1:6" ht="38.25" x14ac:dyDescent="0.25">
      <c r="A11" s="9"/>
      <c r="B11" s="13">
        <v>63</v>
      </c>
      <c r="C11" s="13" t="s">
        <v>35</v>
      </c>
      <c r="D11" s="63">
        <v>3308722</v>
      </c>
      <c r="E11" s="63">
        <f>F11-D11</f>
        <v>327241</v>
      </c>
      <c r="F11" s="63">
        <v>3635963</v>
      </c>
    </row>
    <row r="12" spans="1:6" x14ac:dyDescent="0.25">
      <c r="A12" s="10"/>
      <c r="B12" s="10">
        <v>64</v>
      </c>
      <c r="C12" s="10" t="s">
        <v>42</v>
      </c>
      <c r="D12" s="64">
        <v>3113</v>
      </c>
      <c r="E12" s="63">
        <f t="shared" ref="E12:E16" si="2">F12-D12</f>
        <v>2328</v>
      </c>
      <c r="F12" s="64">
        <v>5441</v>
      </c>
    </row>
    <row r="13" spans="1:6" ht="25.5" x14ac:dyDescent="0.25">
      <c r="A13" s="10"/>
      <c r="B13" s="10">
        <v>65</v>
      </c>
      <c r="C13" s="35" t="s">
        <v>113</v>
      </c>
      <c r="D13" s="64">
        <v>495000</v>
      </c>
      <c r="E13" s="63">
        <f t="shared" si="2"/>
        <v>53131</v>
      </c>
      <c r="F13" s="64">
        <v>548131</v>
      </c>
    </row>
    <row r="14" spans="1:6" ht="25.5" x14ac:dyDescent="0.25">
      <c r="A14" s="10"/>
      <c r="B14" s="10">
        <v>66</v>
      </c>
      <c r="C14" s="35" t="s">
        <v>114</v>
      </c>
      <c r="D14" s="64">
        <v>274300</v>
      </c>
      <c r="E14" s="63">
        <f t="shared" si="2"/>
        <v>-1</v>
      </c>
      <c r="F14" s="64">
        <v>274299</v>
      </c>
    </row>
    <row r="15" spans="1:6" ht="38.25" x14ac:dyDescent="0.25">
      <c r="A15" s="10"/>
      <c r="B15" s="10">
        <v>67</v>
      </c>
      <c r="C15" s="13" t="s">
        <v>36</v>
      </c>
      <c r="D15" s="63">
        <v>29966661</v>
      </c>
      <c r="E15" s="63">
        <f t="shared" si="2"/>
        <v>0</v>
      </c>
      <c r="F15" s="63">
        <v>29966661</v>
      </c>
    </row>
    <row r="16" spans="1:6" ht="25.5" x14ac:dyDescent="0.25">
      <c r="A16" s="10"/>
      <c r="B16" s="10">
        <v>68</v>
      </c>
      <c r="C16" s="13" t="s">
        <v>45</v>
      </c>
      <c r="D16" s="64">
        <v>5166</v>
      </c>
      <c r="E16" s="63">
        <f t="shared" si="2"/>
        <v>1</v>
      </c>
      <c r="F16" s="63">
        <v>5167</v>
      </c>
    </row>
    <row r="17" spans="1:6" ht="25.5" x14ac:dyDescent="0.25">
      <c r="A17" s="12">
        <v>7</v>
      </c>
      <c r="B17" s="12"/>
      <c r="C17" s="20" t="s">
        <v>13</v>
      </c>
      <c r="D17" s="62">
        <f>D18</f>
        <v>2000</v>
      </c>
      <c r="E17" s="62">
        <f t="shared" ref="E17:F17" si="3">E18</f>
        <v>2000</v>
      </c>
      <c r="F17" s="62">
        <f t="shared" si="3"/>
        <v>4000</v>
      </c>
    </row>
    <row r="18" spans="1:6" ht="38.25" x14ac:dyDescent="0.25">
      <c r="A18" s="12"/>
      <c r="B18" s="13">
        <v>72</v>
      </c>
      <c r="C18" s="21" t="s">
        <v>34</v>
      </c>
      <c r="D18" s="63">
        <v>2000</v>
      </c>
      <c r="E18" s="63">
        <v>2000</v>
      </c>
      <c r="F18" s="63">
        <v>4000</v>
      </c>
    </row>
    <row r="19" spans="1:6" ht="25.5" x14ac:dyDescent="0.25">
      <c r="A19" s="12">
        <v>8</v>
      </c>
      <c r="B19" s="12"/>
      <c r="C19" s="9" t="s">
        <v>23</v>
      </c>
      <c r="D19" s="62">
        <f>D20</f>
        <v>0</v>
      </c>
      <c r="E19" s="62">
        <f t="shared" ref="E19:F19" si="4">E20</f>
        <v>0</v>
      </c>
      <c r="F19" s="62">
        <f t="shared" si="4"/>
        <v>0</v>
      </c>
    </row>
    <row r="20" spans="1:6" ht="25.5" x14ac:dyDescent="0.25">
      <c r="A20" s="13"/>
      <c r="B20" s="13">
        <v>83</v>
      </c>
      <c r="C20" s="13" t="s">
        <v>76</v>
      </c>
      <c r="D20" s="64">
        <v>0</v>
      </c>
      <c r="E20" s="64"/>
      <c r="F20" s="64">
        <v>0</v>
      </c>
    </row>
    <row r="23" spans="1:6" ht="15.75" x14ac:dyDescent="0.25">
      <c r="A23" s="93" t="s">
        <v>107</v>
      </c>
      <c r="B23" s="108"/>
      <c r="C23" s="108"/>
      <c r="D23" s="108"/>
      <c r="E23" s="108"/>
      <c r="F23" s="108"/>
    </row>
    <row r="24" spans="1:6" ht="18" x14ac:dyDescent="0.25">
      <c r="A24" s="4"/>
      <c r="B24" s="4"/>
      <c r="C24" s="4"/>
      <c r="D24" s="4"/>
      <c r="E24" s="4"/>
      <c r="F24" s="5"/>
    </row>
    <row r="25" spans="1:6" x14ac:dyDescent="0.25">
      <c r="A25" s="16" t="s">
        <v>8</v>
      </c>
      <c r="B25" s="15" t="s">
        <v>9</v>
      </c>
      <c r="C25" s="15" t="s">
        <v>15</v>
      </c>
      <c r="D25" s="16" t="s">
        <v>105</v>
      </c>
      <c r="E25" s="16" t="s">
        <v>123</v>
      </c>
      <c r="F25" s="16" t="s">
        <v>122</v>
      </c>
    </row>
    <row r="26" spans="1:6" x14ac:dyDescent="0.25">
      <c r="A26" s="54"/>
      <c r="B26" s="55"/>
      <c r="C26" s="56" t="s">
        <v>2</v>
      </c>
      <c r="D26" s="65">
        <f>D27+D32+D36</f>
        <v>27702387</v>
      </c>
      <c r="E26" s="65">
        <f t="shared" ref="E26:F26" si="5">E27+E32+E36</f>
        <v>384700</v>
      </c>
      <c r="F26" s="65">
        <f t="shared" si="5"/>
        <v>28087087</v>
      </c>
    </row>
    <row r="27" spans="1:6" x14ac:dyDescent="0.25">
      <c r="A27" s="9">
        <v>3</v>
      </c>
      <c r="B27" s="9"/>
      <c r="C27" s="9" t="s">
        <v>16</v>
      </c>
      <c r="D27" s="62">
        <f>SUM(D28:D31)</f>
        <v>26231500</v>
      </c>
      <c r="E27" s="62">
        <f t="shared" ref="E27:F27" si="6">SUM(E28:E31)</f>
        <v>255000</v>
      </c>
      <c r="F27" s="62">
        <f t="shared" si="6"/>
        <v>26486500</v>
      </c>
    </row>
    <row r="28" spans="1:6" x14ac:dyDescent="0.25">
      <c r="A28" s="9"/>
      <c r="B28" s="13">
        <v>31</v>
      </c>
      <c r="C28" s="13" t="s">
        <v>17</v>
      </c>
      <c r="D28" s="64">
        <v>20299000</v>
      </c>
      <c r="E28" s="64">
        <f>F28-D28</f>
        <v>228000</v>
      </c>
      <c r="F28" s="64">
        <v>20527000</v>
      </c>
    </row>
    <row r="29" spans="1:6" x14ac:dyDescent="0.25">
      <c r="A29" s="10"/>
      <c r="B29" s="10">
        <v>32</v>
      </c>
      <c r="C29" s="10" t="s">
        <v>29</v>
      </c>
      <c r="D29" s="64">
        <v>5807500</v>
      </c>
      <c r="E29" s="64">
        <f t="shared" ref="E29:E31" si="7">F29-D29</f>
        <v>27000</v>
      </c>
      <c r="F29" s="64">
        <v>5834500</v>
      </c>
    </row>
    <row r="30" spans="1:6" x14ac:dyDescent="0.25">
      <c r="A30" s="10"/>
      <c r="B30" s="10">
        <v>34</v>
      </c>
      <c r="C30" s="10" t="s">
        <v>39</v>
      </c>
      <c r="D30" s="64">
        <v>105000</v>
      </c>
      <c r="E30" s="64">
        <f t="shared" si="7"/>
        <v>0</v>
      </c>
      <c r="F30" s="64">
        <v>105000</v>
      </c>
    </row>
    <row r="31" spans="1:6" x14ac:dyDescent="0.25">
      <c r="A31" s="10"/>
      <c r="B31" s="10">
        <v>37</v>
      </c>
      <c r="C31" s="10" t="s">
        <v>40</v>
      </c>
      <c r="D31" s="64">
        <v>20000</v>
      </c>
      <c r="E31" s="64">
        <f t="shared" si="7"/>
        <v>0</v>
      </c>
      <c r="F31" s="64">
        <v>20000</v>
      </c>
    </row>
    <row r="32" spans="1:6" ht="25.5" x14ac:dyDescent="0.25">
      <c r="A32" s="12">
        <v>4</v>
      </c>
      <c r="B32" s="12"/>
      <c r="C32" s="20" t="s">
        <v>18</v>
      </c>
      <c r="D32" s="66">
        <f>SUM(D33:D35)</f>
        <v>1470887</v>
      </c>
      <c r="E32" s="66">
        <f t="shared" ref="E32:F32" si="8">SUM(E33:E35)</f>
        <v>129700</v>
      </c>
      <c r="F32" s="66">
        <f t="shared" si="8"/>
        <v>1600587</v>
      </c>
    </row>
    <row r="33" spans="1:6" ht="38.25" x14ac:dyDescent="0.25">
      <c r="A33" s="12"/>
      <c r="B33" s="13">
        <v>41</v>
      </c>
      <c r="C33" s="21" t="s">
        <v>108</v>
      </c>
      <c r="D33" s="63">
        <v>0</v>
      </c>
      <c r="E33" s="63">
        <v>36700</v>
      </c>
      <c r="F33" s="63">
        <v>36700</v>
      </c>
    </row>
    <row r="34" spans="1:6" ht="38.25" x14ac:dyDescent="0.25">
      <c r="A34" s="12"/>
      <c r="B34" s="34">
        <v>42</v>
      </c>
      <c r="C34" s="21" t="s">
        <v>37</v>
      </c>
      <c r="D34" s="63">
        <v>1300887</v>
      </c>
      <c r="E34" s="63">
        <f>F34-D34</f>
        <v>73000</v>
      </c>
      <c r="F34" s="63">
        <v>1373887</v>
      </c>
    </row>
    <row r="35" spans="1:6" ht="25.5" x14ac:dyDescent="0.25">
      <c r="A35" s="12"/>
      <c r="B35" s="34">
        <v>45</v>
      </c>
      <c r="C35" s="21" t="s">
        <v>46</v>
      </c>
      <c r="D35" s="63">
        <v>170000</v>
      </c>
      <c r="E35" s="63">
        <f>F35-D35</f>
        <v>20000</v>
      </c>
      <c r="F35" s="63">
        <v>190000</v>
      </c>
    </row>
    <row r="36" spans="1:6" x14ac:dyDescent="0.25">
      <c r="A36" s="12">
        <v>5</v>
      </c>
      <c r="B36" s="34"/>
      <c r="C36" s="20" t="s">
        <v>41</v>
      </c>
      <c r="D36" s="66">
        <f>D37</f>
        <v>0</v>
      </c>
      <c r="E36" s="66">
        <f t="shared" ref="E36:F36" si="9">E37</f>
        <v>0</v>
      </c>
      <c r="F36" s="66">
        <f t="shared" si="9"/>
        <v>0</v>
      </c>
    </row>
    <row r="37" spans="1:6" x14ac:dyDescent="0.25">
      <c r="A37" s="12"/>
      <c r="B37" s="12">
        <v>54</v>
      </c>
      <c r="C37" s="21" t="s">
        <v>41</v>
      </c>
      <c r="D37" s="64">
        <v>0</v>
      </c>
      <c r="E37" s="64">
        <v>0</v>
      </c>
      <c r="F37" s="64">
        <v>0</v>
      </c>
    </row>
    <row r="61" ht="15.75" customHeight="1" x14ac:dyDescent="0.25"/>
  </sheetData>
  <mergeCells count="5">
    <mergeCell ref="A1:F1"/>
    <mergeCell ref="A3:F3"/>
    <mergeCell ref="A4:F4"/>
    <mergeCell ref="A6:F6"/>
    <mergeCell ref="A23:F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5"/>
  <sheetViews>
    <sheetView topLeftCell="A52" zoomScaleNormal="100" workbookViewId="0">
      <selection activeCell="E64" sqref="E64:G6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7" width="25.28515625" customWidth="1"/>
  </cols>
  <sheetData>
    <row r="1" spans="1:7" ht="42" customHeight="1" x14ac:dyDescent="0.25">
      <c r="A1" s="93" t="s">
        <v>126</v>
      </c>
      <c r="B1" s="93"/>
      <c r="C1" s="93"/>
      <c r="D1" s="93"/>
      <c r="E1" s="93"/>
      <c r="F1" s="93"/>
      <c r="G1" s="93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93" t="s">
        <v>26</v>
      </c>
      <c r="B3" s="93"/>
      <c r="C3" s="93"/>
      <c r="D3" s="93"/>
      <c r="E3" s="93"/>
      <c r="F3" s="93"/>
      <c r="G3" s="105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93" t="s">
        <v>7</v>
      </c>
      <c r="B5" s="94"/>
      <c r="C5" s="94"/>
      <c r="D5" s="94"/>
      <c r="E5" s="94"/>
      <c r="F5" s="94"/>
      <c r="G5" s="94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ht="15.75" x14ac:dyDescent="0.25">
      <c r="A7" s="93" t="s">
        <v>1</v>
      </c>
      <c r="B7" s="108"/>
      <c r="C7" s="108"/>
      <c r="D7" s="108"/>
      <c r="E7" s="108"/>
      <c r="F7" s="108"/>
      <c r="G7" s="108"/>
    </row>
    <row r="8" spans="1:7" ht="18" x14ac:dyDescent="0.25">
      <c r="A8" s="4"/>
      <c r="B8" s="4"/>
      <c r="C8" s="4"/>
      <c r="D8" s="4"/>
      <c r="E8" s="4"/>
      <c r="F8" s="4"/>
      <c r="G8" s="5"/>
    </row>
    <row r="9" spans="1:7" x14ac:dyDescent="0.25">
      <c r="A9" s="16" t="s">
        <v>8</v>
      </c>
      <c r="B9" s="15" t="s">
        <v>9</v>
      </c>
      <c r="C9" s="15" t="s">
        <v>10</v>
      </c>
      <c r="D9" s="15" t="s">
        <v>6</v>
      </c>
      <c r="E9" s="16" t="s">
        <v>105</v>
      </c>
      <c r="F9" s="16" t="s">
        <v>123</v>
      </c>
      <c r="G9" s="16" t="s">
        <v>122</v>
      </c>
    </row>
    <row r="10" spans="1:7" ht="15.75" customHeight="1" x14ac:dyDescent="0.25">
      <c r="A10" s="9">
        <v>6</v>
      </c>
      <c r="B10" s="9"/>
      <c r="C10" s="9"/>
      <c r="D10" s="9" t="s">
        <v>11</v>
      </c>
      <c r="E10" s="73">
        <f>E11+E13+E15+E17+E20+E23+E28</f>
        <v>34052962</v>
      </c>
      <c r="F10" s="73">
        <f>F11+F13+F15+F17+F20+F23+F26</f>
        <v>384700</v>
      </c>
      <c r="G10" s="73">
        <f t="shared" ref="G10" si="0">G11+G13+G15+G17+G20+G23+G28</f>
        <v>34435662</v>
      </c>
    </row>
    <row r="11" spans="1:7" ht="38.25" x14ac:dyDescent="0.25">
      <c r="A11" s="9"/>
      <c r="B11" s="9">
        <v>63</v>
      </c>
      <c r="C11" s="13"/>
      <c r="D11" s="9" t="s">
        <v>35</v>
      </c>
      <c r="E11" s="66">
        <f>E12</f>
        <v>3308722</v>
      </c>
      <c r="F11" s="66">
        <f t="shared" ref="F11:G11" si="1">F12</f>
        <v>327241</v>
      </c>
      <c r="G11" s="66">
        <f t="shared" si="1"/>
        <v>3635963</v>
      </c>
    </row>
    <row r="12" spans="1:7" x14ac:dyDescent="0.25">
      <c r="A12" s="10"/>
      <c r="B12" s="44"/>
      <c r="C12" s="10">
        <v>52</v>
      </c>
      <c r="D12" s="10" t="s">
        <v>66</v>
      </c>
      <c r="E12" s="64">
        <v>3308722</v>
      </c>
      <c r="F12" s="64">
        <v>327241</v>
      </c>
      <c r="G12" s="64">
        <v>3635963</v>
      </c>
    </row>
    <row r="13" spans="1:7" x14ac:dyDescent="0.25">
      <c r="A13" s="10"/>
      <c r="B13" s="44">
        <v>64</v>
      </c>
      <c r="C13" s="10"/>
      <c r="D13" s="44" t="s">
        <v>42</v>
      </c>
      <c r="E13" s="62">
        <f>E14</f>
        <v>3113</v>
      </c>
      <c r="F13" s="62">
        <f t="shared" ref="F13:G13" si="2">F14</f>
        <v>2328</v>
      </c>
      <c r="G13" s="62">
        <f t="shared" si="2"/>
        <v>5441</v>
      </c>
    </row>
    <row r="14" spans="1:7" x14ac:dyDescent="0.25">
      <c r="A14" s="10"/>
      <c r="B14" s="44"/>
      <c r="C14" s="10">
        <v>31</v>
      </c>
      <c r="D14" s="10" t="s">
        <v>31</v>
      </c>
      <c r="E14" s="64">
        <v>3113</v>
      </c>
      <c r="F14" s="64">
        <v>2328</v>
      </c>
      <c r="G14" s="64">
        <v>5441</v>
      </c>
    </row>
    <row r="15" spans="1:7" x14ac:dyDescent="0.25">
      <c r="A15" s="10"/>
      <c r="B15" s="44">
        <v>65</v>
      </c>
      <c r="C15" s="10"/>
      <c r="D15" s="44" t="s">
        <v>43</v>
      </c>
      <c r="E15" s="62">
        <f>E16</f>
        <v>495000</v>
      </c>
      <c r="F15" s="62">
        <f t="shared" ref="F15:G15" si="3">F16</f>
        <v>53131</v>
      </c>
      <c r="G15" s="62">
        <f t="shared" si="3"/>
        <v>548131</v>
      </c>
    </row>
    <row r="16" spans="1:7" x14ac:dyDescent="0.25">
      <c r="A16" s="10"/>
      <c r="B16" s="44"/>
      <c r="C16" s="10">
        <v>43</v>
      </c>
      <c r="D16" s="10" t="s">
        <v>49</v>
      </c>
      <c r="E16" s="64">
        <v>495000</v>
      </c>
      <c r="F16" s="64">
        <v>53131</v>
      </c>
      <c r="G16" s="64">
        <v>548131</v>
      </c>
    </row>
    <row r="17" spans="1:7" ht="25.5" x14ac:dyDescent="0.25">
      <c r="A17" s="10"/>
      <c r="B17" s="44">
        <v>66</v>
      </c>
      <c r="C17" s="10"/>
      <c r="D17" s="46" t="s">
        <v>44</v>
      </c>
      <c r="E17" s="62">
        <f>E18+E19</f>
        <v>274300</v>
      </c>
      <c r="F17" s="62">
        <f t="shared" ref="F17:G17" si="4">F18+F19</f>
        <v>-1</v>
      </c>
      <c r="G17" s="62">
        <f t="shared" si="4"/>
        <v>274299</v>
      </c>
    </row>
    <row r="18" spans="1:7" x14ac:dyDescent="0.25">
      <c r="A18" s="10"/>
      <c r="B18" s="44"/>
      <c r="C18" s="10">
        <v>31</v>
      </c>
      <c r="D18" s="35" t="s">
        <v>31</v>
      </c>
      <c r="E18" s="64">
        <v>154300</v>
      </c>
      <c r="F18" s="64">
        <v>-1</v>
      </c>
      <c r="G18" s="64">
        <v>154299</v>
      </c>
    </row>
    <row r="19" spans="1:7" x14ac:dyDescent="0.25">
      <c r="A19" s="10"/>
      <c r="B19" s="44"/>
      <c r="C19" s="10">
        <v>61</v>
      </c>
      <c r="D19" s="35" t="s">
        <v>77</v>
      </c>
      <c r="E19" s="64">
        <v>120000</v>
      </c>
      <c r="F19" s="64">
        <v>0</v>
      </c>
      <c r="G19" s="64">
        <v>120000</v>
      </c>
    </row>
    <row r="20" spans="1:7" ht="51" x14ac:dyDescent="0.25">
      <c r="A20" s="10"/>
      <c r="B20" s="44">
        <v>67</v>
      </c>
      <c r="C20" s="10"/>
      <c r="D20" s="9" t="s">
        <v>36</v>
      </c>
      <c r="E20" s="66">
        <f>E21+E22</f>
        <v>29966661</v>
      </c>
      <c r="F20" s="66">
        <f t="shared" ref="F20:G20" si="5">F21+F22</f>
        <v>0</v>
      </c>
      <c r="G20" s="66">
        <f t="shared" si="5"/>
        <v>29966661</v>
      </c>
    </row>
    <row r="21" spans="1:7" x14ac:dyDescent="0.25">
      <c r="A21" s="10"/>
      <c r="B21" s="44"/>
      <c r="C21" s="10">
        <v>43</v>
      </c>
      <c r="D21" s="13" t="s">
        <v>49</v>
      </c>
      <c r="E21" s="64">
        <v>29480052</v>
      </c>
      <c r="F21" s="64">
        <v>0</v>
      </c>
      <c r="G21" s="64">
        <v>29480052</v>
      </c>
    </row>
    <row r="22" spans="1:7" x14ac:dyDescent="0.25">
      <c r="A22" s="10"/>
      <c r="B22" s="44"/>
      <c r="C22" s="10">
        <v>11</v>
      </c>
      <c r="D22" s="13" t="s">
        <v>12</v>
      </c>
      <c r="E22" s="64">
        <v>486609</v>
      </c>
      <c r="F22" s="64">
        <v>0</v>
      </c>
      <c r="G22" s="64">
        <v>486609</v>
      </c>
    </row>
    <row r="23" spans="1:7" ht="25.5" x14ac:dyDescent="0.25">
      <c r="A23" s="10"/>
      <c r="B23" s="44">
        <v>68</v>
      </c>
      <c r="C23" s="10"/>
      <c r="D23" s="9" t="s">
        <v>45</v>
      </c>
      <c r="E23" s="62">
        <f>E24</f>
        <v>5166</v>
      </c>
      <c r="F23" s="62">
        <f t="shared" ref="F23:G23" si="6">F24</f>
        <v>1</v>
      </c>
      <c r="G23" s="62">
        <f t="shared" si="6"/>
        <v>5167</v>
      </c>
    </row>
    <row r="24" spans="1:7" x14ac:dyDescent="0.25">
      <c r="A24" s="10"/>
      <c r="B24" s="44"/>
      <c r="C24" s="10">
        <v>31</v>
      </c>
      <c r="D24" s="35" t="s">
        <v>31</v>
      </c>
      <c r="E24" s="64">
        <v>5166</v>
      </c>
      <c r="F24" s="64">
        <v>1</v>
      </c>
      <c r="G24" s="64">
        <v>5167</v>
      </c>
    </row>
    <row r="25" spans="1:7" ht="25.5" x14ac:dyDescent="0.25">
      <c r="A25" s="12">
        <v>7</v>
      </c>
      <c r="B25" s="12"/>
      <c r="C25" s="34"/>
      <c r="D25" s="20" t="s">
        <v>13</v>
      </c>
      <c r="E25" s="66">
        <f>E26</f>
        <v>2000</v>
      </c>
      <c r="F25" s="66">
        <f t="shared" ref="F25:G26" si="7">F26</f>
        <v>2000</v>
      </c>
      <c r="G25" s="66">
        <f t="shared" si="7"/>
        <v>4000</v>
      </c>
    </row>
    <row r="26" spans="1:7" ht="38.25" x14ac:dyDescent="0.25">
      <c r="A26" s="13"/>
      <c r="B26" s="9">
        <v>72</v>
      </c>
      <c r="C26" s="13"/>
      <c r="D26" s="20" t="s">
        <v>34</v>
      </c>
      <c r="E26" s="62">
        <f>E27</f>
        <v>2000</v>
      </c>
      <c r="F26" s="62">
        <f t="shared" si="7"/>
        <v>2000</v>
      </c>
      <c r="G26" s="62">
        <f t="shared" si="7"/>
        <v>4000</v>
      </c>
    </row>
    <row r="27" spans="1:7" ht="38.25" x14ac:dyDescent="0.25">
      <c r="A27" s="13"/>
      <c r="B27" s="9"/>
      <c r="C27" s="13">
        <v>71</v>
      </c>
      <c r="D27" s="21" t="s">
        <v>34</v>
      </c>
      <c r="E27" s="74">
        <v>2000</v>
      </c>
      <c r="F27" s="74">
        <v>2000</v>
      </c>
      <c r="G27" s="74">
        <v>4000</v>
      </c>
    </row>
    <row r="28" spans="1:7" ht="25.5" x14ac:dyDescent="0.25">
      <c r="A28" s="9">
        <v>8</v>
      </c>
      <c r="B28" s="9"/>
      <c r="C28" s="9"/>
      <c r="D28" s="9" t="s">
        <v>23</v>
      </c>
      <c r="E28" s="73">
        <v>0</v>
      </c>
      <c r="F28" s="73">
        <v>0</v>
      </c>
      <c r="G28" s="73">
        <v>0</v>
      </c>
    </row>
    <row r="29" spans="1:7" ht="25.5" x14ac:dyDescent="0.25">
      <c r="A29" s="9"/>
      <c r="B29" s="9">
        <v>83</v>
      </c>
      <c r="C29" s="13"/>
      <c r="D29" s="13" t="s">
        <v>76</v>
      </c>
      <c r="E29" s="74">
        <v>0</v>
      </c>
      <c r="F29" s="74">
        <v>0</v>
      </c>
      <c r="G29" s="74">
        <v>0</v>
      </c>
    </row>
    <row r="30" spans="1:7" x14ac:dyDescent="0.25">
      <c r="A30" s="13"/>
      <c r="B30" s="13"/>
      <c r="C30" s="10">
        <v>31</v>
      </c>
      <c r="D30" s="21" t="s">
        <v>31</v>
      </c>
      <c r="E30" s="74">
        <v>0</v>
      </c>
      <c r="F30" s="74">
        <v>0</v>
      </c>
      <c r="G30" s="74">
        <v>0</v>
      </c>
    </row>
    <row r="32" spans="1:7" ht="15.75" x14ac:dyDescent="0.25">
      <c r="A32" s="93" t="s">
        <v>14</v>
      </c>
      <c r="B32" s="108"/>
      <c r="C32" s="108"/>
      <c r="D32" s="108"/>
      <c r="E32" s="108"/>
      <c r="F32" s="108"/>
      <c r="G32" s="108"/>
    </row>
    <row r="33" spans="1:7" ht="18" x14ac:dyDescent="0.25">
      <c r="A33" s="4"/>
      <c r="B33" s="4"/>
      <c r="C33" s="4"/>
      <c r="D33" s="4"/>
      <c r="E33" s="4"/>
      <c r="F33" s="4"/>
      <c r="G33" s="5"/>
    </row>
    <row r="34" spans="1:7" x14ac:dyDescent="0.25">
      <c r="A34" s="16" t="s">
        <v>8</v>
      </c>
      <c r="B34" s="15" t="s">
        <v>9</v>
      </c>
      <c r="C34" s="15" t="s">
        <v>10</v>
      </c>
      <c r="D34" s="15" t="s">
        <v>15</v>
      </c>
      <c r="E34" s="16" t="s">
        <v>105</v>
      </c>
      <c r="F34" s="16" t="s">
        <v>123</v>
      </c>
      <c r="G34" s="16" t="s">
        <v>122</v>
      </c>
    </row>
    <row r="35" spans="1:7" ht="15.75" customHeight="1" x14ac:dyDescent="0.25">
      <c r="A35" s="9">
        <v>3</v>
      </c>
      <c r="B35" s="9"/>
      <c r="C35" s="9"/>
      <c r="D35" s="9" t="s">
        <v>16</v>
      </c>
      <c r="E35" s="62">
        <f>SUM(E36+E41+E47+E50+E52)</f>
        <v>26231500</v>
      </c>
      <c r="F35" s="62">
        <f>G35-E35</f>
        <v>255000</v>
      </c>
      <c r="G35" s="62">
        <f t="shared" ref="G35" si="8">SUM(G36+G41+G47+G50+G52)</f>
        <v>26486500</v>
      </c>
    </row>
    <row r="36" spans="1:7" ht="15.75" customHeight="1" x14ac:dyDescent="0.25">
      <c r="A36" s="9"/>
      <c r="B36" s="9">
        <v>31</v>
      </c>
      <c r="C36" s="9"/>
      <c r="D36" s="9" t="s">
        <v>17</v>
      </c>
      <c r="E36" s="62">
        <f>SUM(E37:E40)</f>
        <v>20299000</v>
      </c>
      <c r="F36" s="62">
        <f t="shared" ref="F36:F75" si="9">G36-E36</f>
        <v>228000</v>
      </c>
      <c r="G36" s="62">
        <f t="shared" ref="G36" si="10">SUM(G37:G40)</f>
        <v>20527000</v>
      </c>
    </row>
    <row r="37" spans="1:7" x14ac:dyDescent="0.25">
      <c r="A37" s="10"/>
      <c r="B37" s="10"/>
      <c r="C37" s="11">
        <v>11</v>
      </c>
      <c r="D37" s="11" t="s">
        <v>12</v>
      </c>
      <c r="E37" s="64">
        <v>26545</v>
      </c>
      <c r="F37" s="64">
        <f t="shared" si="9"/>
        <v>0</v>
      </c>
      <c r="G37" s="64">
        <v>26545</v>
      </c>
    </row>
    <row r="38" spans="1:7" x14ac:dyDescent="0.25">
      <c r="A38" s="10"/>
      <c r="B38" s="10"/>
      <c r="C38" s="11">
        <v>31</v>
      </c>
      <c r="D38" s="11" t="s">
        <v>31</v>
      </c>
      <c r="E38" s="64">
        <v>0</v>
      </c>
      <c r="F38" s="64">
        <f t="shared" si="9"/>
        <v>0</v>
      </c>
      <c r="G38" s="64">
        <v>0</v>
      </c>
    </row>
    <row r="39" spans="1:7" x14ac:dyDescent="0.25">
      <c r="A39" s="10"/>
      <c r="B39" s="10"/>
      <c r="C39" s="11">
        <v>43</v>
      </c>
      <c r="D39" s="11" t="s">
        <v>49</v>
      </c>
      <c r="E39" s="64">
        <v>18072455</v>
      </c>
      <c r="F39" s="64">
        <f t="shared" si="9"/>
        <v>-24241</v>
      </c>
      <c r="G39" s="64">
        <v>18048214</v>
      </c>
    </row>
    <row r="40" spans="1:7" x14ac:dyDescent="0.25">
      <c r="A40" s="10"/>
      <c r="B40" s="10"/>
      <c r="C40" s="11">
        <v>52</v>
      </c>
      <c r="D40" s="11" t="s">
        <v>66</v>
      </c>
      <c r="E40" s="64">
        <v>2200000</v>
      </c>
      <c r="F40" s="64">
        <f t="shared" si="9"/>
        <v>252241</v>
      </c>
      <c r="G40" s="64">
        <v>2452241</v>
      </c>
    </row>
    <row r="41" spans="1:7" x14ac:dyDescent="0.25">
      <c r="A41" s="10"/>
      <c r="B41" s="44">
        <v>32</v>
      </c>
      <c r="C41" s="45"/>
      <c r="D41" s="44" t="s">
        <v>29</v>
      </c>
      <c r="E41" s="62">
        <f>SUM(E42:E46)</f>
        <v>5807500</v>
      </c>
      <c r="F41" s="62">
        <f t="shared" si="9"/>
        <v>27000</v>
      </c>
      <c r="G41" s="62">
        <f t="shared" ref="G41" si="11">SUM(G42:G46)</f>
        <v>5834500</v>
      </c>
    </row>
    <row r="42" spans="1:7" x14ac:dyDescent="0.25">
      <c r="A42" s="10"/>
      <c r="B42" s="10"/>
      <c r="C42" s="11">
        <v>11</v>
      </c>
      <c r="D42" s="11" t="s">
        <v>12</v>
      </c>
      <c r="E42" s="64">
        <v>151177</v>
      </c>
      <c r="F42" s="64">
        <f t="shared" si="9"/>
        <v>0</v>
      </c>
      <c r="G42" s="64">
        <v>151177</v>
      </c>
    </row>
    <row r="43" spans="1:7" x14ac:dyDescent="0.25">
      <c r="A43" s="10"/>
      <c r="B43" s="10"/>
      <c r="C43" s="11">
        <v>31</v>
      </c>
      <c r="D43" s="11" t="s">
        <v>31</v>
      </c>
      <c r="E43" s="64">
        <v>65000</v>
      </c>
      <c r="F43" s="64">
        <f t="shared" si="9"/>
        <v>2328</v>
      </c>
      <c r="G43" s="64">
        <v>67328</v>
      </c>
    </row>
    <row r="44" spans="1:7" x14ac:dyDescent="0.25">
      <c r="A44" s="10"/>
      <c r="B44" s="10"/>
      <c r="C44" s="11">
        <v>43</v>
      </c>
      <c r="D44" s="11" t="s">
        <v>49</v>
      </c>
      <c r="E44" s="64">
        <v>4971323</v>
      </c>
      <c r="F44" s="64">
        <f t="shared" si="9"/>
        <v>2522</v>
      </c>
      <c r="G44" s="64">
        <v>4973845</v>
      </c>
    </row>
    <row r="45" spans="1:7" x14ac:dyDescent="0.25">
      <c r="A45" s="10"/>
      <c r="B45" s="10"/>
      <c r="C45" s="11">
        <v>61</v>
      </c>
      <c r="D45" s="11" t="s">
        <v>78</v>
      </c>
      <c r="E45" s="64">
        <v>120000</v>
      </c>
      <c r="F45" s="64">
        <f t="shared" si="9"/>
        <v>-2850</v>
      </c>
      <c r="G45" s="64">
        <v>117150</v>
      </c>
    </row>
    <row r="46" spans="1:7" x14ac:dyDescent="0.25">
      <c r="A46" s="10"/>
      <c r="B46" s="10"/>
      <c r="C46" s="11">
        <v>52</v>
      </c>
      <c r="D46" s="11" t="s">
        <v>66</v>
      </c>
      <c r="E46" s="64">
        <v>500000</v>
      </c>
      <c r="F46" s="64">
        <f t="shared" si="9"/>
        <v>25000</v>
      </c>
      <c r="G46" s="64">
        <v>525000</v>
      </c>
    </row>
    <row r="47" spans="1:7" x14ac:dyDescent="0.25">
      <c r="A47" s="10"/>
      <c r="B47" s="44">
        <v>34</v>
      </c>
      <c r="C47" s="45"/>
      <c r="D47" s="45" t="s">
        <v>39</v>
      </c>
      <c r="E47" s="62">
        <f>E48+E49</f>
        <v>105000</v>
      </c>
      <c r="F47" s="62">
        <f t="shared" si="9"/>
        <v>0</v>
      </c>
      <c r="G47" s="62">
        <f t="shared" ref="G47" si="12">G48+G49</f>
        <v>105000</v>
      </c>
    </row>
    <row r="48" spans="1:7" x14ac:dyDescent="0.25">
      <c r="A48" s="10"/>
      <c r="B48" s="10"/>
      <c r="C48" s="11">
        <v>43</v>
      </c>
      <c r="D48" s="11" t="s">
        <v>49</v>
      </c>
      <c r="E48" s="64">
        <v>104997</v>
      </c>
      <c r="F48" s="64">
        <f t="shared" si="9"/>
        <v>0</v>
      </c>
      <c r="G48" s="64">
        <v>104997</v>
      </c>
    </row>
    <row r="49" spans="1:7" x14ac:dyDescent="0.25">
      <c r="A49" s="10"/>
      <c r="B49" s="10"/>
      <c r="C49" s="11">
        <v>31</v>
      </c>
      <c r="D49" s="11" t="s">
        <v>31</v>
      </c>
      <c r="E49" s="64">
        <v>3</v>
      </c>
      <c r="F49" s="64">
        <f t="shared" si="9"/>
        <v>0</v>
      </c>
      <c r="G49" s="64">
        <v>3</v>
      </c>
    </row>
    <row r="50" spans="1:7" x14ac:dyDescent="0.25">
      <c r="A50" s="10"/>
      <c r="B50" s="44">
        <v>37</v>
      </c>
      <c r="C50" s="45"/>
      <c r="D50" s="44" t="s">
        <v>40</v>
      </c>
      <c r="E50" s="62">
        <f>E51</f>
        <v>20000</v>
      </c>
      <c r="F50" s="62">
        <f t="shared" si="9"/>
        <v>0</v>
      </c>
      <c r="G50" s="62">
        <f>G51</f>
        <v>20000</v>
      </c>
    </row>
    <row r="51" spans="1:7" x14ac:dyDescent="0.25">
      <c r="A51" s="10"/>
      <c r="B51" s="10"/>
      <c r="C51" s="11">
        <v>43</v>
      </c>
      <c r="D51" s="11" t="s">
        <v>49</v>
      </c>
      <c r="E51" s="64">
        <v>20000</v>
      </c>
      <c r="F51" s="64">
        <f t="shared" si="9"/>
        <v>0</v>
      </c>
      <c r="G51" s="64">
        <v>20000</v>
      </c>
    </row>
    <row r="52" spans="1:7" x14ac:dyDescent="0.25">
      <c r="A52" s="10"/>
      <c r="B52" s="44">
        <v>38</v>
      </c>
      <c r="C52" s="11"/>
      <c r="D52" s="44" t="s">
        <v>115</v>
      </c>
      <c r="E52" s="62">
        <f>E53</f>
        <v>0</v>
      </c>
      <c r="F52" s="62">
        <f t="shared" si="9"/>
        <v>0</v>
      </c>
      <c r="G52" s="62">
        <f t="shared" ref="G52" si="13">G53</f>
        <v>0</v>
      </c>
    </row>
    <row r="53" spans="1:7" x14ac:dyDescent="0.25">
      <c r="A53" s="10"/>
      <c r="B53" s="10"/>
      <c r="C53" s="11">
        <v>43</v>
      </c>
      <c r="D53" s="11" t="s">
        <v>49</v>
      </c>
      <c r="E53" s="64">
        <v>0</v>
      </c>
      <c r="F53" s="64">
        <f t="shared" si="9"/>
        <v>0</v>
      </c>
      <c r="G53" s="64">
        <v>0</v>
      </c>
    </row>
    <row r="54" spans="1:7" ht="25.5" x14ac:dyDescent="0.25">
      <c r="A54" s="12">
        <v>4</v>
      </c>
      <c r="B54" s="12"/>
      <c r="C54" s="12"/>
      <c r="D54" s="20" t="s">
        <v>18</v>
      </c>
      <c r="E54" s="66">
        <f>SUM(E57+E64+E55)</f>
        <v>1470887</v>
      </c>
      <c r="F54" s="66">
        <f t="shared" ref="F54:G54" si="14">SUM(F57+F64+F55)</f>
        <v>129700</v>
      </c>
      <c r="G54" s="66">
        <f t="shared" si="14"/>
        <v>1600587</v>
      </c>
    </row>
    <row r="55" spans="1:7" ht="38.25" x14ac:dyDescent="0.25">
      <c r="A55" s="12"/>
      <c r="B55" s="12">
        <v>41</v>
      </c>
      <c r="C55" s="12"/>
      <c r="D55" s="20" t="s">
        <v>128</v>
      </c>
      <c r="E55" s="66">
        <v>0</v>
      </c>
      <c r="F55" s="66">
        <v>36700</v>
      </c>
      <c r="G55" s="66">
        <v>36700</v>
      </c>
    </row>
    <row r="56" spans="1:7" x14ac:dyDescent="0.25">
      <c r="A56" s="12"/>
      <c r="B56" s="12"/>
      <c r="C56" s="34">
        <v>43</v>
      </c>
      <c r="D56" s="11" t="s">
        <v>49</v>
      </c>
      <c r="E56" s="63">
        <v>0</v>
      </c>
      <c r="F56" s="63">
        <v>36700</v>
      </c>
      <c r="G56" s="63">
        <v>36700</v>
      </c>
    </row>
    <row r="57" spans="1:7" ht="38.25" x14ac:dyDescent="0.25">
      <c r="A57" s="13"/>
      <c r="B57" s="9">
        <v>42</v>
      </c>
      <c r="C57" s="9"/>
      <c r="D57" s="20" t="s">
        <v>37</v>
      </c>
      <c r="E57" s="66">
        <f>SUM(E58:E63)</f>
        <v>1300887</v>
      </c>
      <c r="F57" s="66">
        <f t="shared" si="9"/>
        <v>73000</v>
      </c>
      <c r="G57" s="66">
        <f t="shared" ref="G57" si="15">SUM(G58:G63)</f>
        <v>1373887</v>
      </c>
    </row>
    <row r="58" spans="1:7" x14ac:dyDescent="0.25">
      <c r="A58" s="13"/>
      <c r="B58" s="13"/>
      <c r="C58" s="13">
        <v>11</v>
      </c>
      <c r="D58" s="21" t="s">
        <v>12</v>
      </c>
      <c r="E58" s="64">
        <v>248887</v>
      </c>
      <c r="F58" s="64">
        <f t="shared" si="9"/>
        <v>0</v>
      </c>
      <c r="G58" s="64">
        <v>248887</v>
      </c>
    </row>
    <row r="59" spans="1:7" x14ac:dyDescent="0.25">
      <c r="A59" s="13"/>
      <c r="B59" s="13"/>
      <c r="C59" s="13">
        <v>31</v>
      </c>
      <c r="D59" s="21" t="s">
        <v>31</v>
      </c>
      <c r="E59" s="64">
        <v>97576</v>
      </c>
      <c r="F59" s="64">
        <f t="shared" si="9"/>
        <v>0</v>
      </c>
      <c r="G59" s="64">
        <v>97576</v>
      </c>
    </row>
    <row r="60" spans="1:7" x14ac:dyDescent="0.25">
      <c r="A60" s="13"/>
      <c r="B60" s="13"/>
      <c r="C60" s="13">
        <v>43</v>
      </c>
      <c r="D60" s="11" t="s">
        <v>49</v>
      </c>
      <c r="E60" s="64">
        <v>343702</v>
      </c>
      <c r="F60" s="64">
        <f t="shared" si="9"/>
        <v>18150</v>
      </c>
      <c r="G60" s="64">
        <v>361852</v>
      </c>
    </row>
    <row r="61" spans="1:7" x14ac:dyDescent="0.25">
      <c r="A61" s="13"/>
      <c r="B61" s="13"/>
      <c r="C61" s="13">
        <v>52</v>
      </c>
      <c r="D61" s="11" t="s">
        <v>66</v>
      </c>
      <c r="E61" s="64">
        <v>608722</v>
      </c>
      <c r="F61" s="64">
        <f t="shared" si="9"/>
        <v>50000</v>
      </c>
      <c r="G61" s="64">
        <v>658722</v>
      </c>
    </row>
    <row r="62" spans="1:7" x14ac:dyDescent="0.25">
      <c r="A62" s="13"/>
      <c r="B62" s="13"/>
      <c r="C62" s="13">
        <v>61</v>
      </c>
      <c r="D62" s="21" t="s">
        <v>78</v>
      </c>
      <c r="E62" s="64">
        <v>0</v>
      </c>
      <c r="F62" s="64">
        <f t="shared" si="9"/>
        <v>2850</v>
      </c>
      <c r="G62" s="64">
        <v>2850</v>
      </c>
    </row>
    <row r="63" spans="1:7" x14ac:dyDescent="0.25">
      <c r="A63" s="13"/>
      <c r="B63" s="13"/>
      <c r="C63" s="13">
        <v>71</v>
      </c>
      <c r="D63" s="21" t="s">
        <v>79</v>
      </c>
      <c r="E63" s="64">
        <v>2000</v>
      </c>
      <c r="F63" s="64">
        <f t="shared" si="9"/>
        <v>2000</v>
      </c>
      <c r="G63" s="64">
        <v>4000</v>
      </c>
    </row>
    <row r="64" spans="1:7" ht="25.5" x14ac:dyDescent="0.25">
      <c r="A64" s="13"/>
      <c r="B64" s="9">
        <v>45</v>
      </c>
      <c r="C64" s="9"/>
      <c r="D64" s="20" t="s">
        <v>46</v>
      </c>
      <c r="E64" s="66">
        <f>SUM(E65:E68)</f>
        <v>170000</v>
      </c>
      <c r="F64" s="66">
        <f t="shared" si="9"/>
        <v>20000</v>
      </c>
      <c r="G64" s="66">
        <f t="shared" ref="G64" si="16">SUM(G65:G68)</f>
        <v>190000</v>
      </c>
    </row>
    <row r="65" spans="1:7" x14ac:dyDescent="0.25">
      <c r="A65" s="13"/>
      <c r="B65" s="9"/>
      <c r="C65" s="13">
        <v>11</v>
      </c>
      <c r="D65" s="21" t="s">
        <v>12</v>
      </c>
      <c r="E65" s="64">
        <v>60000</v>
      </c>
      <c r="F65" s="64">
        <f t="shared" si="9"/>
        <v>0</v>
      </c>
      <c r="G65" s="64">
        <v>60000</v>
      </c>
    </row>
    <row r="66" spans="1:7" x14ac:dyDescent="0.25">
      <c r="A66" s="13"/>
      <c r="B66" s="13"/>
      <c r="C66" s="13">
        <v>31</v>
      </c>
      <c r="D66" s="21" t="s">
        <v>31</v>
      </c>
      <c r="E66" s="64">
        <v>0</v>
      </c>
      <c r="F66" s="64">
        <f t="shared" si="9"/>
        <v>0</v>
      </c>
      <c r="G66" s="64">
        <v>0</v>
      </c>
    </row>
    <row r="67" spans="1:7" x14ac:dyDescent="0.25">
      <c r="A67" s="13"/>
      <c r="B67" s="13"/>
      <c r="C67" s="13">
        <v>43</v>
      </c>
      <c r="D67" s="11" t="s">
        <v>49</v>
      </c>
      <c r="E67" s="64">
        <v>110000</v>
      </c>
      <c r="F67" s="64">
        <f t="shared" si="9"/>
        <v>20000</v>
      </c>
      <c r="G67" s="64">
        <v>130000</v>
      </c>
    </row>
    <row r="68" spans="1:7" x14ac:dyDescent="0.25">
      <c r="A68" s="13"/>
      <c r="B68" s="13"/>
      <c r="C68" s="13">
        <v>52</v>
      </c>
      <c r="D68" s="11" t="s">
        <v>66</v>
      </c>
      <c r="E68" s="64">
        <v>0</v>
      </c>
      <c r="F68" s="64">
        <f t="shared" si="9"/>
        <v>0</v>
      </c>
      <c r="G68" s="64">
        <v>0</v>
      </c>
    </row>
    <row r="69" spans="1:7" x14ac:dyDescent="0.25">
      <c r="A69" s="9">
        <v>5</v>
      </c>
      <c r="B69" s="9"/>
      <c r="C69" s="9"/>
      <c r="D69" s="20" t="s">
        <v>41</v>
      </c>
      <c r="E69" s="62">
        <v>0</v>
      </c>
      <c r="F69" s="62">
        <f t="shared" si="9"/>
        <v>0</v>
      </c>
      <c r="G69" s="62">
        <v>0</v>
      </c>
    </row>
    <row r="70" spans="1:7" x14ac:dyDescent="0.25">
      <c r="A70" s="9"/>
      <c r="B70" s="9">
        <v>54</v>
      </c>
      <c r="C70" s="9"/>
      <c r="D70" s="20" t="s">
        <v>41</v>
      </c>
      <c r="E70" s="62">
        <v>0</v>
      </c>
      <c r="F70" s="62">
        <f t="shared" si="9"/>
        <v>0</v>
      </c>
      <c r="G70" s="62">
        <v>0</v>
      </c>
    </row>
    <row r="71" spans="1:7" x14ac:dyDescent="0.25">
      <c r="A71" s="9"/>
      <c r="B71" s="13"/>
      <c r="C71" s="13">
        <v>31</v>
      </c>
      <c r="D71" s="11" t="s">
        <v>31</v>
      </c>
      <c r="E71" s="64">
        <v>0</v>
      </c>
      <c r="F71" s="64">
        <f t="shared" si="9"/>
        <v>0</v>
      </c>
      <c r="G71" s="64">
        <v>0</v>
      </c>
    </row>
    <row r="72" spans="1:7" x14ac:dyDescent="0.25">
      <c r="A72" s="9"/>
      <c r="B72" s="13"/>
      <c r="C72" s="13">
        <v>43</v>
      </c>
      <c r="D72" s="11" t="s">
        <v>49</v>
      </c>
      <c r="E72" s="64">
        <v>0</v>
      </c>
      <c r="F72" s="64">
        <f t="shared" si="9"/>
        <v>0</v>
      </c>
      <c r="G72" s="64">
        <v>0</v>
      </c>
    </row>
    <row r="73" spans="1:7" x14ac:dyDescent="0.25">
      <c r="A73" s="9">
        <v>9</v>
      </c>
      <c r="B73" s="13"/>
      <c r="C73" s="13"/>
      <c r="D73" s="20" t="s">
        <v>67</v>
      </c>
      <c r="E73" s="62">
        <v>6352575</v>
      </c>
      <c r="F73" s="62">
        <f t="shared" si="9"/>
        <v>0</v>
      </c>
      <c r="G73" s="62">
        <v>6352575</v>
      </c>
    </row>
    <row r="74" spans="1:7" x14ac:dyDescent="0.25">
      <c r="A74" s="9"/>
      <c r="B74" s="9">
        <v>92</v>
      </c>
      <c r="C74" s="9"/>
      <c r="D74" s="20" t="s">
        <v>67</v>
      </c>
      <c r="E74" s="62">
        <v>6352575</v>
      </c>
      <c r="F74" s="62">
        <f t="shared" si="9"/>
        <v>0</v>
      </c>
      <c r="G74" s="62">
        <v>6352575</v>
      </c>
    </row>
    <row r="75" spans="1:7" x14ac:dyDescent="0.25">
      <c r="A75" s="13"/>
      <c r="B75" s="13"/>
      <c r="C75" s="11">
        <v>43</v>
      </c>
      <c r="D75" s="11" t="s">
        <v>49</v>
      </c>
      <c r="E75" s="64">
        <v>6352575</v>
      </c>
      <c r="F75" s="64">
        <f t="shared" si="9"/>
        <v>0</v>
      </c>
      <c r="G75" s="64">
        <v>6352575</v>
      </c>
    </row>
  </sheetData>
  <mergeCells count="5">
    <mergeCell ref="A7:G7"/>
    <mergeCell ref="A32:G32"/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"/>
  <sheetViews>
    <sheetView workbookViewId="0">
      <selection activeCell="C22" sqref="C22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4" ht="42" customHeight="1" x14ac:dyDescent="0.25">
      <c r="A1" s="93" t="s">
        <v>126</v>
      </c>
      <c r="B1" s="93"/>
      <c r="C1" s="93"/>
      <c r="D1" s="93"/>
    </row>
    <row r="2" spans="1:4" ht="18" customHeight="1" x14ac:dyDescent="0.25">
      <c r="A2" s="4"/>
      <c r="B2" s="4"/>
      <c r="C2" s="4"/>
      <c r="D2" s="4"/>
    </row>
    <row r="3" spans="1:4" ht="15.75" x14ac:dyDescent="0.25">
      <c r="A3" s="93" t="s">
        <v>26</v>
      </c>
      <c r="B3" s="93"/>
      <c r="C3" s="93"/>
      <c r="D3" s="105"/>
    </row>
    <row r="4" spans="1:4" ht="18" x14ac:dyDescent="0.25">
      <c r="A4" s="4"/>
      <c r="B4" s="4"/>
      <c r="C4" s="4"/>
      <c r="D4" s="5"/>
    </row>
    <row r="5" spans="1:4" ht="18" customHeight="1" x14ac:dyDescent="0.25">
      <c r="A5" s="93" t="s">
        <v>7</v>
      </c>
      <c r="B5" s="94"/>
      <c r="C5" s="94"/>
      <c r="D5" s="94"/>
    </row>
    <row r="6" spans="1:4" ht="18" x14ac:dyDescent="0.25">
      <c r="A6" s="4"/>
      <c r="B6" s="4"/>
      <c r="C6" s="4"/>
      <c r="D6" s="5"/>
    </row>
    <row r="7" spans="1:4" ht="15.75" x14ac:dyDescent="0.25">
      <c r="A7" s="93" t="s">
        <v>19</v>
      </c>
      <c r="B7" s="108"/>
      <c r="C7" s="108"/>
      <c r="D7" s="108"/>
    </row>
    <row r="8" spans="1:4" ht="18" x14ac:dyDescent="0.25">
      <c r="A8" s="4"/>
      <c r="B8" s="4"/>
      <c r="C8" s="4"/>
      <c r="D8" s="5"/>
    </row>
    <row r="9" spans="1:4" x14ac:dyDescent="0.25">
      <c r="A9" s="16" t="s">
        <v>20</v>
      </c>
      <c r="B9" s="16" t="s">
        <v>105</v>
      </c>
      <c r="C9" s="16" t="s">
        <v>123</v>
      </c>
      <c r="D9" s="16" t="s">
        <v>122</v>
      </c>
    </row>
    <row r="10" spans="1:4" ht="15.75" customHeight="1" x14ac:dyDescent="0.25">
      <c r="A10" s="9" t="s">
        <v>21</v>
      </c>
      <c r="B10" s="8"/>
      <c r="C10" s="8"/>
      <c r="D10" s="8"/>
    </row>
    <row r="11" spans="1:4" ht="34.5" customHeight="1" x14ac:dyDescent="0.25">
      <c r="A11" s="9" t="s">
        <v>80</v>
      </c>
      <c r="B11" s="63">
        <v>27702387</v>
      </c>
      <c r="C11" s="63">
        <f>D11-B11</f>
        <v>384700</v>
      </c>
      <c r="D11" s="63">
        <v>28087087</v>
      </c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sqref="A1:F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59.25" customHeight="1" x14ac:dyDescent="0.25">
      <c r="A1" s="93" t="s">
        <v>127</v>
      </c>
      <c r="B1" s="93"/>
      <c r="C1" s="93"/>
      <c r="D1" s="93"/>
      <c r="E1" s="93"/>
      <c r="F1" s="93"/>
    </row>
    <row r="2" spans="1:6" ht="18" x14ac:dyDescent="0.25">
      <c r="A2" s="4"/>
      <c r="B2" s="4"/>
      <c r="C2" s="4"/>
      <c r="D2" s="4"/>
      <c r="E2" s="4"/>
      <c r="F2" s="4"/>
    </row>
    <row r="3" spans="1:6" ht="15.75" x14ac:dyDescent="0.25">
      <c r="A3" s="93" t="s">
        <v>26</v>
      </c>
      <c r="B3" s="93"/>
      <c r="C3" s="93"/>
      <c r="D3" s="93"/>
      <c r="E3" s="93"/>
      <c r="F3" s="93"/>
    </row>
    <row r="4" spans="1:6" ht="18" x14ac:dyDescent="0.25">
      <c r="A4" s="4"/>
      <c r="B4" s="4"/>
      <c r="C4" s="4"/>
      <c r="D4" s="4"/>
      <c r="E4" s="4"/>
      <c r="F4" s="5"/>
    </row>
    <row r="5" spans="1:6" ht="15.75" x14ac:dyDescent="0.25">
      <c r="A5" s="93" t="s">
        <v>109</v>
      </c>
      <c r="B5" s="93"/>
      <c r="C5" s="93"/>
      <c r="D5" s="93"/>
      <c r="E5" s="93"/>
      <c r="F5" s="93"/>
    </row>
    <row r="6" spans="1:6" ht="18" x14ac:dyDescent="0.25">
      <c r="A6" s="4"/>
      <c r="B6" s="4"/>
      <c r="C6" s="4"/>
      <c r="D6" s="4"/>
      <c r="E6" s="4"/>
      <c r="F6" s="5"/>
    </row>
    <row r="7" spans="1:6" x14ac:dyDescent="0.25">
      <c r="A7" s="16" t="s">
        <v>8</v>
      </c>
      <c r="B7" s="15" t="s">
        <v>9</v>
      </c>
      <c r="C7" s="15" t="s">
        <v>38</v>
      </c>
      <c r="D7" s="16" t="s">
        <v>105</v>
      </c>
      <c r="E7" s="16" t="s">
        <v>123</v>
      </c>
      <c r="F7" s="16" t="s">
        <v>122</v>
      </c>
    </row>
    <row r="8" spans="1:6" x14ac:dyDescent="0.25">
      <c r="A8" s="54"/>
      <c r="B8" s="55"/>
      <c r="C8" s="56" t="s">
        <v>110</v>
      </c>
      <c r="D8" s="60">
        <v>0</v>
      </c>
      <c r="E8" s="60">
        <v>0</v>
      </c>
      <c r="F8" s="60">
        <v>0</v>
      </c>
    </row>
    <row r="9" spans="1:6" ht="25.5" x14ac:dyDescent="0.25">
      <c r="A9" s="9">
        <v>8</v>
      </c>
      <c r="B9" s="9"/>
      <c r="C9" s="9" t="s">
        <v>23</v>
      </c>
      <c r="D9" s="59">
        <v>0</v>
      </c>
      <c r="E9" s="59">
        <v>0</v>
      </c>
      <c r="F9" s="59">
        <v>0</v>
      </c>
    </row>
    <row r="10" spans="1:6" x14ac:dyDescent="0.25">
      <c r="A10" s="9"/>
      <c r="B10" s="13">
        <v>83</v>
      </c>
      <c r="C10" s="13" t="s">
        <v>111</v>
      </c>
      <c r="D10" s="58">
        <v>0</v>
      </c>
      <c r="E10" s="58">
        <v>0</v>
      </c>
      <c r="F10" s="58">
        <v>0</v>
      </c>
    </row>
    <row r="11" spans="1:6" x14ac:dyDescent="0.25">
      <c r="A11" s="9"/>
      <c r="B11" s="13"/>
      <c r="C11" s="57"/>
      <c r="D11" s="58"/>
      <c r="E11" s="58"/>
      <c r="F11" s="58"/>
    </row>
    <row r="12" spans="1:6" x14ac:dyDescent="0.25">
      <c r="A12" s="9"/>
      <c r="B12" s="13"/>
      <c r="C12" s="56" t="s">
        <v>112</v>
      </c>
      <c r="D12" s="59">
        <v>0</v>
      </c>
      <c r="E12" s="59">
        <v>0</v>
      </c>
      <c r="F12" s="59">
        <v>0</v>
      </c>
    </row>
    <row r="13" spans="1:6" ht="25.5" x14ac:dyDescent="0.25">
      <c r="A13" s="12">
        <v>5</v>
      </c>
      <c r="B13" s="12"/>
      <c r="C13" s="20" t="s">
        <v>24</v>
      </c>
      <c r="D13" s="59">
        <v>0</v>
      </c>
      <c r="E13" s="59">
        <v>0</v>
      </c>
      <c r="F13" s="59">
        <v>0</v>
      </c>
    </row>
    <row r="14" spans="1:6" ht="25.5" x14ac:dyDescent="0.25">
      <c r="A14" s="13"/>
      <c r="B14" s="13">
        <v>54</v>
      </c>
      <c r="C14" s="21" t="s">
        <v>30</v>
      </c>
      <c r="D14" s="58">
        <v>0</v>
      </c>
      <c r="E14" s="58">
        <v>0</v>
      </c>
      <c r="F14" s="58">
        <v>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4"/>
  <sheetViews>
    <sheetView workbookViewId="0">
      <selection activeCell="H23" sqref="H2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93" t="s">
        <v>126</v>
      </c>
      <c r="B1" s="93"/>
      <c r="C1" s="93"/>
      <c r="D1" s="93"/>
      <c r="E1" s="93"/>
      <c r="F1" s="93"/>
      <c r="G1" s="93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93" t="s">
        <v>26</v>
      </c>
      <c r="B3" s="93"/>
      <c r="C3" s="93"/>
      <c r="D3" s="93"/>
      <c r="E3" s="93"/>
      <c r="F3" s="93"/>
      <c r="G3" s="105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93" t="s">
        <v>22</v>
      </c>
      <c r="B5" s="94"/>
      <c r="C5" s="94"/>
      <c r="D5" s="94"/>
      <c r="E5" s="94"/>
      <c r="F5" s="94"/>
      <c r="G5" s="94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x14ac:dyDescent="0.25">
      <c r="A7" s="16" t="s">
        <v>8</v>
      </c>
      <c r="B7" s="15" t="s">
        <v>9</v>
      </c>
      <c r="C7" s="15" t="s">
        <v>10</v>
      </c>
      <c r="D7" s="15" t="s">
        <v>38</v>
      </c>
      <c r="E7" s="16" t="s">
        <v>105</v>
      </c>
      <c r="F7" s="16" t="s">
        <v>123</v>
      </c>
      <c r="G7" s="16" t="s">
        <v>122</v>
      </c>
    </row>
    <row r="8" spans="1:7" ht="25.5" x14ac:dyDescent="0.25">
      <c r="A8" s="9">
        <v>8</v>
      </c>
      <c r="B8" s="9"/>
      <c r="C8" s="9"/>
      <c r="D8" s="9" t="s">
        <v>23</v>
      </c>
      <c r="E8" s="59">
        <v>0</v>
      </c>
      <c r="F8" s="59">
        <v>0</v>
      </c>
      <c r="G8" s="59">
        <v>0</v>
      </c>
    </row>
    <row r="9" spans="1:7" ht="25.5" x14ac:dyDescent="0.25">
      <c r="A9" s="9"/>
      <c r="B9" s="13">
        <v>83</v>
      </c>
      <c r="C9" s="13"/>
      <c r="D9" s="13" t="s">
        <v>76</v>
      </c>
      <c r="E9" s="58">
        <v>0</v>
      </c>
      <c r="F9" s="58">
        <v>0</v>
      </c>
      <c r="G9" s="58">
        <v>0</v>
      </c>
    </row>
    <row r="10" spans="1:7" x14ac:dyDescent="0.25">
      <c r="A10" s="10"/>
      <c r="B10" s="10"/>
      <c r="C10" s="11">
        <v>31</v>
      </c>
      <c r="D10" s="14" t="s">
        <v>31</v>
      </c>
      <c r="E10" s="58">
        <v>0</v>
      </c>
      <c r="F10" s="58">
        <v>0</v>
      </c>
      <c r="G10" s="58">
        <v>0</v>
      </c>
    </row>
    <row r="11" spans="1:7" ht="25.5" x14ac:dyDescent="0.25">
      <c r="A11" s="12">
        <v>5</v>
      </c>
      <c r="B11" s="12"/>
      <c r="C11" s="12"/>
      <c r="D11" s="20" t="s">
        <v>24</v>
      </c>
      <c r="E11" s="59">
        <v>0</v>
      </c>
      <c r="F11" s="59">
        <v>0</v>
      </c>
      <c r="G11" s="59">
        <v>0</v>
      </c>
    </row>
    <row r="12" spans="1:7" ht="25.5" x14ac:dyDescent="0.25">
      <c r="A12" s="13"/>
      <c r="B12" s="13">
        <v>54</v>
      </c>
      <c r="C12" s="13"/>
      <c r="D12" s="21" t="s">
        <v>30</v>
      </c>
      <c r="E12" s="58">
        <v>0</v>
      </c>
      <c r="F12" s="58">
        <v>0</v>
      </c>
      <c r="G12" s="58">
        <v>0</v>
      </c>
    </row>
    <row r="13" spans="1:7" x14ac:dyDescent="0.25">
      <c r="A13" s="13"/>
      <c r="B13" s="13"/>
      <c r="C13" s="11">
        <v>11</v>
      </c>
      <c r="D13" s="11" t="s">
        <v>12</v>
      </c>
      <c r="E13" s="58">
        <v>0</v>
      </c>
      <c r="F13" s="58">
        <v>0</v>
      </c>
      <c r="G13" s="58">
        <v>0</v>
      </c>
    </row>
    <row r="14" spans="1:7" x14ac:dyDescent="0.25">
      <c r="A14" s="13"/>
      <c r="B14" s="13"/>
      <c r="C14" s="11">
        <v>31</v>
      </c>
      <c r="D14" s="11" t="s">
        <v>31</v>
      </c>
      <c r="E14" s="58">
        <v>0</v>
      </c>
      <c r="F14" s="58">
        <v>0</v>
      </c>
      <c r="G14" s="58">
        <v>0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0"/>
  <sheetViews>
    <sheetView zoomScaleNormal="100" workbookViewId="0">
      <selection activeCell="O18" sqref="O1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7" ht="42" customHeight="1" x14ac:dyDescent="0.25">
      <c r="A1" s="93" t="s">
        <v>126</v>
      </c>
      <c r="B1" s="93"/>
      <c r="C1" s="93"/>
      <c r="D1" s="93"/>
      <c r="E1" s="93"/>
      <c r="F1" s="93"/>
      <c r="G1" s="93"/>
    </row>
    <row r="2" spans="1:7" ht="18" x14ac:dyDescent="0.25">
      <c r="A2" s="4"/>
      <c r="B2" s="4"/>
      <c r="C2" s="4"/>
      <c r="D2" s="4"/>
      <c r="E2" s="4"/>
      <c r="F2" s="4"/>
      <c r="G2" s="5"/>
    </row>
    <row r="3" spans="1:7" ht="18" customHeight="1" x14ac:dyDescent="0.25">
      <c r="A3" s="93" t="s">
        <v>25</v>
      </c>
      <c r="B3" s="94"/>
      <c r="C3" s="94"/>
      <c r="D3" s="94"/>
      <c r="E3" s="94"/>
      <c r="F3" s="94"/>
      <c r="G3" s="94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x14ac:dyDescent="0.25">
      <c r="A5" s="133" t="s">
        <v>27</v>
      </c>
      <c r="B5" s="134"/>
      <c r="C5" s="135"/>
      <c r="D5" s="15" t="s">
        <v>28</v>
      </c>
      <c r="E5" s="16" t="s">
        <v>105</v>
      </c>
      <c r="F5" s="16" t="s">
        <v>123</v>
      </c>
      <c r="G5" s="16" t="s">
        <v>122</v>
      </c>
    </row>
    <row r="6" spans="1:7" x14ac:dyDescent="0.25">
      <c r="A6" s="136" t="s">
        <v>68</v>
      </c>
      <c r="B6" s="137"/>
      <c r="C6" s="138"/>
      <c r="D6" s="32" t="s">
        <v>82</v>
      </c>
      <c r="E6" s="84"/>
      <c r="F6" s="84"/>
      <c r="G6" s="84"/>
    </row>
    <row r="7" spans="1:7" ht="32.25" customHeight="1" x14ac:dyDescent="0.25">
      <c r="A7" s="136" t="s">
        <v>83</v>
      </c>
      <c r="B7" s="137"/>
      <c r="C7" s="138"/>
      <c r="D7" s="32" t="s">
        <v>84</v>
      </c>
      <c r="E7" s="75">
        <f>E8+E21+E29+E32+E35+E38+E45+E48</f>
        <v>27215778</v>
      </c>
      <c r="F7" s="75">
        <f t="shared" ref="F7:G7" si="0">F8+F21+F29+F32+F35+F38+F45+F48</f>
        <v>384700</v>
      </c>
      <c r="G7" s="75">
        <f t="shared" si="0"/>
        <v>27600478</v>
      </c>
    </row>
    <row r="8" spans="1:7" ht="26.25" customHeight="1" x14ac:dyDescent="0.25">
      <c r="A8" s="109" t="s">
        <v>61</v>
      </c>
      <c r="B8" s="110"/>
      <c r="C8" s="111"/>
      <c r="D8" s="43" t="s">
        <v>86</v>
      </c>
      <c r="E8" s="75">
        <v>23622477</v>
      </c>
      <c r="F8" s="75">
        <f>G8-E8</f>
        <v>53131</v>
      </c>
      <c r="G8" s="75">
        <v>23675608</v>
      </c>
    </row>
    <row r="9" spans="1:7" x14ac:dyDescent="0.25">
      <c r="A9" s="112">
        <v>3</v>
      </c>
      <c r="B9" s="113"/>
      <c r="C9" s="114"/>
      <c r="D9" s="33" t="s">
        <v>16</v>
      </c>
      <c r="E9" s="76">
        <v>23168775</v>
      </c>
      <c r="F9" s="76">
        <f t="shared" ref="F9:F48" si="1">G9-E9</f>
        <v>-21719</v>
      </c>
      <c r="G9" s="76">
        <v>23147056</v>
      </c>
    </row>
    <row r="10" spans="1:7" x14ac:dyDescent="0.25">
      <c r="A10" s="112">
        <v>31</v>
      </c>
      <c r="B10" s="113"/>
      <c r="C10" s="114"/>
      <c r="D10" s="33" t="s">
        <v>17</v>
      </c>
      <c r="E10" s="76">
        <v>18072455</v>
      </c>
      <c r="F10" s="76">
        <f t="shared" si="1"/>
        <v>-24241</v>
      </c>
      <c r="G10" s="76">
        <v>18048214</v>
      </c>
    </row>
    <row r="11" spans="1:7" x14ac:dyDescent="0.25">
      <c r="A11" s="112">
        <v>32</v>
      </c>
      <c r="B11" s="113"/>
      <c r="C11" s="114"/>
      <c r="D11" s="33" t="s">
        <v>29</v>
      </c>
      <c r="E11" s="76">
        <v>4971323</v>
      </c>
      <c r="F11" s="76">
        <f t="shared" si="1"/>
        <v>2522</v>
      </c>
      <c r="G11" s="76">
        <v>4973845</v>
      </c>
    </row>
    <row r="12" spans="1:7" x14ac:dyDescent="0.25">
      <c r="A12" s="82">
        <v>34</v>
      </c>
      <c r="B12" s="83"/>
      <c r="C12" s="33"/>
      <c r="D12" s="33" t="s">
        <v>39</v>
      </c>
      <c r="E12" s="76">
        <v>104997</v>
      </c>
      <c r="F12" s="76">
        <f t="shared" si="1"/>
        <v>0</v>
      </c>
      <c r="G12" s="76">
        <v>104997</v>
      </c>
    </row>
    <row r="13" spans="1:7" ht="25.5" x14ac:dyDescent="0.25">
      <c r="A13" s="82">
        <v>37</v>
      </c>
      <c r="B13" s="83"/>
      <c r="C13" s="33"/>
      <c r="D13" s="33" t="s">
        <v>48</v>
      </c>
      <c r="E13" s="76">
        <v>20000</v>
      </c>
      <c r="F13" s="76">
        <f t="shared" si="1"/>
        <v>0</v>
      </c>
      <c r="G13" s="76">
        <v>20000</v>
      </c>
    </row>
    <row r="14" spans="1:7" x14ac:dyDescent="0.25">
      <c r="A14" s="82">
        <v>38</v>
      </c>
      <c r="B14" s="83"/>
      <c r="C14" s="33"/>
      <c r="D14" s="33" t="s">
        <v>115</v>
      </c>
      <c r="E14" s="76">
        <v>0</v>
      </c>
      <c r="F14" s="76">
        <f t="shared" si="1"/>
        <v>0</v>
      </c>
      <c r="G14" s="76">
        <v>0</v>
      </c>
    </row>
    <row r="15" spans="1:7" ht="25.5" x14ac:dyDescent="0.25">
      <c r="A15" s="112">
        <v>4</v>
      </c>
      <c r="B15" s="113"/>
      <c r="C15" s="114"/>
      <c r="D15" s="33" t="s">
        <v>18</v>
      </c>
      <c r="E15" s="76">
        <v>453702</v>
      </c>
      <c r="F15" s="76">
        <f t="shared" si="1"/>
        <v>74850</v>
      </c>
      <c r="G15" s="76">
        <v>528552</v>
      </c>
    </row>
    <row r="16" spans="1:7" ht="25.5" x14ac:dyDescent="0.25">
      <c r="A16" s="82">
        <v>41</v>
      </c>
      <c r="B16" s="83"/>
      <c r="C16" s="33"/>
      <c r="D16" s="33" t="s">
        <v>108</v>
      </c>
      <c r="E16" s="76">
        <v>0</v>
      </c>
      <c r="F16" s="76">
        <v>36700</v>
      </c>
      <c r="G16" s="76">
        <v>36700</v>
      </c>
    </row>
    <row r="17" spans="1:7" ht="25.5" x14ac:dyDescent="0.25">
      <c r="A17" s="82">
        <v>42</v>
      </c>
      <c r="B17" s="83"/>
      <c r="C17" s="33"/>
      <c r="D17" s="33" t="s">
        <v>37</v>
      </c>
      <c r="E17" s="76">
        <v>343702</v>
      </c>
      <c r="F17" s="76">
        <f t="shared" si="1"/>
        <v>18150</v>
      </c>
      <c r="G17" s="76">
        <v>361852</v>
      </c>
    </row>
    <row r="18" spans="1:7" ht="25.5" x14ac:dyDescent="0.25">
      <c r="A18" s="82">
        <v>45</v>
      </c>
      <c r="B18" s="83"/>
      <c r="C18" s="33"/>
      <c r="D18" s="33" t="s">
        <v>47</v>
      </c>
      <c r="E18" s="76">
        <v>110000</v>
      </c>
      <c r="F18" s="76">
        <f t="shared" si="1"/>
        <v>20000</v>
      </c>
      <c r="G18" s="76">
        <v>130000</v>
      </c>
    </row>
    <row r="19" spans="1:7" x14ac:dyDescent="0.25">
      <c r="A19" s="82">
        <v>9</v>
      </c>
      <c r="B19" s="83"/>
      <c r="C19" s="33"/>
      <c r="D19" s="33" t="s">
        <v>67</v>
      </c>
      <c r="E19" s="76">
        <v>6352575</v>
      </c>
      <c r="F19" s="76">
        <f t="shared" si="1"/>
        <v>0</v>
      </c>
      <c r="G19" s="76">
        <v>6352575</v>
      </c>
    </row>
    <row r="20" spans="1:7" x14ac:dyDescent="0.25">
      <c r="A20" s="82">
        <v>92</v>
      </c>
      <c r="B20" s="83"/>
      <c r="C20" s="33"/>
      <c r="D20" s="33" t="s">
        <v>120</v>
      </c>
      <c r="E20" s="76">
        <v>6352575</v>
      </c>
      <c r="F20" s="76">
        <f t="shared" si="1"/>
        <v>0</v>
      </c>
      <c r="G20" s="76">
        <v>6352575</v>
      </c>
    </row>
    <row r="21" spans="1:7" x14ac:dyDescent="0.25">
      <c r="A21" s="109" t="s">
        <v>62</v>
      </c>
      <c r="B21" s="110"/>
      <c r="C21" s="111"/>
      <c r="D21" s="43" t="s">
        <v>85</v>
      </c>
      <c r="E21" s="75">
        <v>162579</v>
      </c>
      <c r="F21" s="75">
        <f t="shared" si="1"/>
        <v>2328</v>
      </c>
      <c r="G21" s="75">
        <v>164907</v>
      </c>
    </row>
    <row r="22" spans="1:7" x14ac:dyDescent="0.25">
      <c r="A22" s="112">
        <v>3</v>
      </c>
      <c r="B22" s="113"/>
      <c r="C22" s="114"/>
      <c r="D22" s="33" t="s">
        <v>16</v>
      </c>
      <c r="E22" s="76">
        <v>65003</v>
      </c>
      <c r="F22" s="76">
        <f t="shared" si="1"/>
        <v>2328</v>
      </c>
      <c r="G22" s="76">
        <v>67331</v>
      </c>
    </row>
    <row r="23" spans="1:7" x14ac:dyDescent="0.25">
      <c r="A23" s="112">
        <v>31</v>
      </c>
      <c r="B23" s="113"/>
      <c r="C23" s="114"/>
      <c r="D23" s="33" t="s">
        <v>17</v>
      </c>
      <c r="E23" s="76"/>
      <c r="F23" s="76">
        <f t="shared" si="1"/>
        <v>0</v>
      </c>
      <c r="G23" s="76">
        <v>0</v>
      </c>
    </row>
    <row r="24" spans="1:7" x14ac:dyDescent="0.25">
      <c r="A24" s="112">
        <v>32</v>
      </c>
      <c r="B24" s="113"/>
      <c r="C24" s="114"/>
      <c r="D24" s="33" t="s">
        <v>29</v>
      </c>
      <c r="E24" s="76">
        <v>65000</v>
      </c>
      <c r="F24" s="76">
        <f t="shared" si="1"/>
        <v>2328</v>
      </c>
      <c r="G24" s="76">
        <v>67328</v>
      </c>
    </row>
    <row r="25" spans="1:7" x14ac:dyDescent="0.25">
      <c r="A25" s="82">
        <v>34</v>
      </c>
      <c r="B25" s="83"/>
      <c r="C25" s="33"/>
      <c r="D25" s="33" t="s">
        <v>39</v>
      </c>
      <c r="E25" s="76">
        <v>3</v>
      </c>
      <c r="F25" s="76">
        <f t="shared" si="1"/>
        <v>0</v>
      </c>
      <c r="G25" s="76">
        <v>3</v>
      </c>
    </row>
    <row r="26" spans="1:7" ht="25.5" x14ac:dyDescent="0.25">
      <c r="A26" s="112">
        <v>4</v>
      </c>
      <c r="B26" s="113"/>
      <c r="C26" s="114"/>
      <c r="D26" s="33" t="s">
        <v>18</v>
      </c>
      <c r="E26" s="76">
        <v>97576</v>
      </c>
      <c r="F26" s="76">
        <f t="shared" si="1"/>
        <v>0</v>
      </c>
      <c r="G26" s="76">
        <v>97576</v>
      </c>
    </row>
    <row r="27" spans="1:7" ht="25.5" x14ac:dyDescent="0.25">
      <c r="A27" s="82">
        <v>42</v>
      </c>
      <c r="B27" s="83"/>
      <c r="C27" s="33"/>
      <c r="D27" s="33" t="s">
        <v>37</v>
      </c>
      <c r="E27" s="76">
        <v>97576</v>
      </c>
      <c r="F27" s="76">
        <f t="shared" si="1"/>
        <v>0</v>
      </c>
      <c r="G27" s="76">
        <v>97576</v>
      </c>
    </row>
    <row r="28" spans="1:7" ht="25.5" x14ac:dyDescent="0.25">
      <c r="A28" s="82">
        <v>45</v>
      </c>
      <c r="B28" s="83"/>
      <c r="C28" s="33"/>
      <c r="D28" s="33" t="s">
        <v>47</v>
      </c>
      <c r="E28" s="76">
        <v>0</v>
      </c>
      <c r="F28" s="76">
        <f t="shared" si="1"/>
        <v>0</v>
      </c>
      <c r="G28" s="76">
        <v>0</v>
      </c>
    </row>
    <row r="29" spans="1:7" x14ac:dyDescent="0.25">
      <c r="A29" s="109" t="s">
        <v>63</v>
      </c>
      <c r="B29" s="110"/>
      <c r="C29" s="111"/>
      <c r="D29" s="43" t="s">
        <v>88</v>
      </c>
      <c r="E29" s="75">
        <f>E30</f>
        <v>120000</v>
      </c>
      <c r="F29" s="75">
        <f t="shared" ref="F29:G29" si="2">F30</f>
        <v>-2850</v>
      </c>
      <c r="G29" s="75">
        <f t="shared" si="2"/>
        <v>117150</v>
      </c>
    </row>
    <row r="30" spans="1:7" x14ac:dyDescent="0.25">
      <c r="A30" s="112">
        <v>3</v>
      </c>
      <c r="B30" s="113"/>
      <c r="C30" s="114"/>
      <c r="D30" s="33" t="s">
        <v>16</v>
      </c>
      <c r="E30" s="76">
        <v>120000</v>
      </c>
      <c r="F30" s="75">
        <f t="shared" si="1"/>
        <v>-2850</v>
      </c>
      <c r="G30" s="76">
        <v>117150</v>
      </c>
    </row>
    <row r="31" spans="1:7" x14ac:dyDescent="0.25">
      <c r="A31" s="112">
        <v>32</v>
      </c>
      <c r="B31" s="113"/>
      <c r="C31" s="114"/>
      <c r="D31" s="33" t="s">
        <v>29</v>
      </c>
      <c r="E31" s="76">
        <v>120000</v>
      </c>
      <c r="F31" s="75">
        <f t="shared" si="1"/>
        <v>-2850</v>
      </c>
      <c r="G31" s="76">
        <v>117150</v>
      </c>
    </row>
    <row r="32" spans="1:7" x14ac:dyDescent="0.25">
      <c r="A32" s="136" t="s">
        <v>75</v>
      </c>
      <c r="B32" s="137"/>
      <c r="C32" s="138"/>
      <c r="D32" s="32" t="s">
        <v>89</v>
      </c>
      <c r="E32" s="75">
        <f>E33</f>
        <v>0</v>
      </c>
      <c r="F32" s="75">
        <f t="shared" ref="F32:G32" si="3">F33</f>
        <v>2850</v>
      </c>
      <c r="G32" s="75">
        <f t="shared" si="3"/>
        <v>2850</v>
      </c>
    </row>
    <row r="33" spans="1:7" ht="25.5" x14ac:dyDescent="0.25">
      <c r="A33" s="112">
        <v>4</v>
      </c>
      <c r="B33" s="113"/>
      <c r="C33" s="114"/>
      <c r="D33" s="33" t="s">
        <v>18</v>
      </c>
      <c r="E33" s="76">
        <v>0</v>
      </c>
      <c r="F33" s="76">
        <f t="shared" si="1"/>
        <v>2850</v>
      </c>
      <c r="G33" s="76">
        <v>2850</v>
      </c>
    </row>
    <row r="34" spans="1:7" ht="25.5" x14ac:dyDescent="0.25">
      <c r="A34" s="82">
        <v>42</v>
      </c>
      <c r="B34" s="83"/>
      <c r="C34" s="33"/>
      <c r="D34" s="33" t="s">
        <v>37</v>
      </c>
      <c r="E34" s="76">
        <v>0</v>
      </c>
      <c r="F34" s="76">
        <f t="shared" si="1"/>
        <v>2850</v>
      </c>
      <c r="G34" s="76">
        <v>2850</v>
      </c>
    </row>
    <row r="35" spans="1:7" ht="25.5" x14ac:dyDescent="0.25">
      <c r="A35" s="109" t="s">
        <v>64</v>
      </c>
      <c r="B35" s="110"/>
      <c r="C35" s="111"/>
      <c r="D35" s="43" t="s">
        <v>90</v>
      </c>
      <c r="E35" s="75">
        <f>E36</f>
        <v>2000</v>
      </c>
      <c r="F35" s="75">
        <f t="shared" ref="F35:G35" si="4">F36</f>
        <v>2000</v>
      </c>
      <c r="G35" s="75">
        <f t="shared" si="4"/>
        <v>4000</v>
      </c>
    </row>
    <row r="36" spans="1:7" ht="25.5" x14ac:dyDescent="0.25">
      <c r="A36" s="112">
        <v>4</v>
      </c>
      <c r="B36" s="113"/>
      <c r="C36" s="114"/>
      <c r="D36" s="33" t="s">
        <v>18</v>
      </c>
      <c r="E36" s="76">
        <v>2000</v>
      </c>
      <c r="F36" s="76">
        <f t="shared" si="1"/>
        <v>2000</v>
      </c>
      <c r="G36" s="76">
        <v>4000</v>
      </c>
    </row>
    <row r="37" spans="1:7" ht="25.5" x14ac:dyDescent="0.25">
      <c r="A37" s="82">
        <v>42</v>
      </c>
      <c r="B37" s="83"/>
      <c r="C37" s="33"/>
      <c r="D37" s="33" t="s">
        <v>37</v>
      </c>
      <c r="E37" s="76">
        <v>2000</v>
      </c>
      <c r="F37" s="76">
        <f t="shared" si="1"/>
        <v>2000</v>
      </c>
      <c r="G37" s="76">
        <v>4000</v>
      </c>
    </row>
    <row r="38" spans="1:7" x14ac:dyDescent="0.25">
      <c r="A38" s="109" t="s">
        <v>65</v>
      </c>
      <c r="B38" s="110"/>
      <c r="C38" s="111"/>
      <c r="D38" s="43" t="s">
        <v>87</v>
      </c>
      <c r="E38" s="85">
        <v>3236000</v>
      </c>
      <c r="F38" s="75">
        <f t="shared" si="1"/>
        <v>275000</v>
      </c>
      <c r="G38" s="85">
        <v>3511000</v>
      </c>
    </row>
    <row r="39" spans="1:7" x14ac:dyDescent="0.25">
      <c r="A39" s="112">
        <v>3</v>
      </c>
      <c r="B39" s="113"/>
      <c r="C39" s="114"/>
      <c r="D39" s="33" t="s">
        <v>16</v>
      </c>
      <c r="E39" s="76">
        <v>2635000</v>
      </c>
      <c r="F39" s="76">
        <f t="shared" si="1"/>
        <v>225000</v>
      </c>
      <c r="G39" s="76">
        <v>2860000</v>
      </c>
    </row>
    <row r="40" spans="1:7" x14ac:dyDescent="0.25">
      <c r="A40" s="112">
        <v>31</v>
      </c>
      <c r="B40" s="113"/>
      <c r="C40" s="114"/>
      <c r="D40" s="33" t="s">
        <v>17</v>
      </c>
      <c r="E40" s="76">
        <v>2135000</v>
      </c>
      <c r="F40" s="76">
        <f t="shared" si="1"/>
        <v>200000</v>
      </c>
      <c r="G40" s="76">
        <v>2335000</v>
      </c>
    </row>
    <row r="41" spans="1:7" x14ac:dyDescent="0.25">
      <c r="A41" s="82">
        <v>32</v>
      </c>
      <c r="B41" s="83"/>
      <c r="C41" s="33"/>
      <c r="D41" s="33" t="s">
        <v>29</v>
      </c>
      <c r="E41" s="76">
        <v>500000</v>
      </c>
      <c r="F41" s="76">
        <f t="shared" si="1"/>
        <v>25000</v>
      </c>
      <c r="G41" s="76">
        <v>525000</v>
      </c>
    </row>
    <row r="42" spans="1:7" ht="25.5" x14ac:dyDescent="0.25">
      <c r="A42" s="112">
        <v>4</v>
      </c>
      <c r="B42" s="113"/>
      <c r="C42" s="114"/>
      <c r="D42" s="33" t="s">
        <v>18</v>
      </c>
      <c r="E42" s="76">
        <v>601000</v>
      </c>
      <c r="F42" s="76">
        <f t="shared" si="1"/>
        <v>50000</v>
      </c>
      <c r="G42" s="76">
        <v>651000</v>
      </c>
    </row>
    <row r="43" spans="1:7" ht="25.5" x14ac:dyDescent="0.25">
      <c r="A43" s="82">
        <v>42</v>
      </c>
      <c r="B43" s="83"/>
      <c r="C43" s="33"/>
      <c r="D43" s="33" t="s">
        <v>37</v>
      </c>
      <c r="E43" s="76">
        <v>601000</v>
      </c>
      <c r="F43" s="76">
        <f t="shared" si="1"/>
        <v>50000</v>
      </c>
      <c r="G43" s="76">
        <v>651000</v>
      </c>
    </row>
    <row r="44" spans="1:7" ht="25.5" x14ac:dyDescent="0.25">
      <c r="A44" s="82">
        <v>45</v>
      </c>
      <c r="B44" s="83"/>
      <c r="C44" s="33"/>
      <c r="D44" s="33" t="s">
        <v>47</v>
      </c>
      <c r="E44" s="76">
        <v>0</v>
      </c>
      <c r="F44" s="76">
        <f t="shared" si="1"/>
        <v>0</v>
      </c>
      <c r="G44" s="76">
        <v>0</v>
      </c>
    </row>
    <row r="45" spans="1:7" x14ac:dyDescent="0.25">
      <c r="A45" s="109" t="s">
        <v>93</v>
      </c>
      <c r="B45" s="110"/>
      <c r="C45" s="111"/>
      <c r="D45" s="32" t="s">
        <v>94</v>
      </c>
      <c r="E45" s="75">
        <v>65000</v>
      </c>
      <c r="F45" s="75">
        <f t="shared" si="1"/>
        <v>52241</v>
      </c>
      <c r="G45" s="75">
        <v>117241</v>
      </c>
    </row>
    <row r="46" spans="1:7" x14ac:dyDescent="0.25">
      <c r="A46" s="112">
        <v>3</v>
      </c>
      <c r="B46" s="113"/>
      <c r="C46" s="114"/>
      <c r="D46" s="33" t="s">
        <v>16</v>
      </c>
      <c r="E46" s="76">
        <v>65000</v>
      </c>
      <c r="F46" s="76">
        <f t="shared" si="1"/>
        <v>52241</v>
      </c>
      <c r="G46" s="76">
        <v>117241</v>
      </c>
    </row>
    <row r="47" spans="1:7" x14ac:dyDescent="0.25">
      <c r="A47" s="112">
        <v>31</v>
      </c>
      <c r="B47" s="113"/>
      <c r="C47" s="114"/>
      <c r="D47" s="33" t="s">
        <v>17</v>
      </c>
      <c r="E47" s="76">
        <v>65000</v>
      </c>
      <c r="F47" s="76">
        <f t="shared" si="1"/>
        <v>52241</v>
      </c>
      <c r="G47" s="76">
        <v>117241</v>
      </c>
    </row>
    <row r="48" spans="1:7" x14ac:dyDescent="0.25">
      <c r="A48" s="109" t="s">
        <v>124</v>
      </c>
      <c r="B48" s="110"/>
      <c r="C48" s="111"/>
      <c r="D48" s="32" t="s">
        <v>125</v>
      </c>
      <c r="E48" s="75">
        <v>7722</v>
      </c>
      <c r="F48" s="75">
        <f t="shared" si="1"/>
        <v>0</v>
      </c>
      <c r="G48" s="75">
        <v>7722</v>
      </c>
    </row>
    <row r="49" spans="1:7" ht="25.5" x14ac:dyDescent="0.25">
      <c r="A49" s="112">
        <v>4</v>
      </c>
      <c r="B49" s="113"/>
      <c r="C49" s="114"/>
      <c r="D49" s="33" t="s">
        <v>18</v>
      </c>
      <c r="E49" s="76">
        <v>7722</v>
      </c>
      <c r="F49" s="76">
        <v>0</v>
      </c>
      <c r="G49" s="76">
        <v>7722</v>
      </c>
    </row>
    <row r="50" spans="1:7" ht="25.5" x14ac:dyDescent="0.25">
      <c r="A50" s="82">
        <v>42</v>
      </c>
      <c r="B50" s="83"/>
      <c r="C50" s="33"/>
      <c r="D50" s="33" t="s">
        <v>37</v>
      </c>
      <c r="E50" s="76">
        <v>7722</v>
      </c>
      <c r="F50" s="76">
        <v>0</v>
      </c>
      <c r="G50" s="76">
        <v>7722</v>
      </c>
    </row>
    <row r="51" spans="1:7" ht="25.5" x14ac:dyDescent="0.25">
      <c r="A51" s="118" t="s">
        <v>70</v>
      </c>
      <c r="B51" s="119"/>
      <c r="C51" s="120"/>
      <c r="D51" s="37" t="s">
        <v>52</v>
      </c>
      <c r="E51" s="77">
        <v>106178</v>
      </c>
      <c r="F51" s="77">
        <v>0</v>
      </c>
      <c r="G51" s="77">
        <v>106178</v>
      </c>
    </row>
    <row r="52" spans="1:7" ht="38.25" x14ac:dyDescent="0.25">
      <c r="A52" s="118" t="s">
        <v>74</v>
      </c>
      <c r="B52" s="119"/>
      <c r="C52" s="120"/>
      <c r="D52" s="37" t="s">
        <v>53</v>
      </c>
      <c r="E52" s="77">
        <v>26545</v>
      </c>
      <c r="F52" s="77">
        <v>0</v>
      </c>
      <c r="G52" s="77">
        <v>26545</v>
      </c>
    </row>
    <row r="53" spans="1:7" x14ac:dyDescent="0.25">
      <c r="A53" s="121" t="s">
        <v>69</v>
      </c>
      <c r="B53" s="122"/>
      <c r="C53" s="123"/>
      <c r="D53" s="27" t="s">
        <v>12</v>
      </c>
      <c r="E53" s="86">
        <v>26545</v>
      </c>
      <c r="F53" s="86">
        <v>0</v>
      </c>
      <c r="G53" s="86">
        <v>26545</v>
      </c>
    </row>
    <row r="54" spans="1:7" x14ac:dyDescent="0.25">
      <c r="A54" s="124">
        <v>3</v>
      </c>
      <c r="B54" s="125"/>
      <c r="C54" s="126"/>
      <c r="D54" s="27" t="s">
        <v>16</v>
      </c>
      <c r="E54" s="86">
        <v>26545</v>
      </c>
      <c r="F54" s="86">
        <v>0</v>
      </c>
      <c r="G54" s="86">
        <v>26545</v>
      </c>
    </row>
    <row r="55" spans="1:7" x14ac:dyDescent="0.25">
      <c r="A55" s="124">
        <v>31</v>
      </c>
      <c r="B55" s="125"/>
      <c r="C55" s="126"/>
      <c r="D55" s="27" t="s">
        <v>17</v>
      </c>
      <c r="E55" s="86">
        <v>26545</v>
      </c>
      <c r="F55" s="86">
        <v>0</v>
      </c>
      <c r="G55" s="86">
        <v>26545</v>
      </c>
    </row>
    <row r="56" spans="1:7" ht="25.5" customHeight="1" x14ac:dyDescent="0.25">
      <c r="A56" s="163" t="s">
        <v>72</v>
      </c>
      <c r="B56" s="164"/>
      <c r="C56" s="165"/>
      <c r="D56" s="48" t="s">
        <v>91</v>
      </c>
      <c r="E56" s="78">
        <v>79633</v>
      </c>
      <c r="F56" s="78">
        <v>0</v>
      </c>
      <c r="G56" s="78">
        <v>79633</v>
      </c>
    </row>
    <row r="57" spans="1:7" x14ac:dyDescent="0.25">
      <c r="A57" s="127" t="s">
        <v>92</v>
      </c>
      <c r="B57" s="128"/>
      <c r="C57" s="129"/>
      <c r="D57" s="47" t="s">
        <v>58</v>
      </c>
      <c r="E57" s="87">
        <v>79633</v>
      </c>
      <c r="F57" s="87">
        <v>0</v>
      </c>
      <c r="G57" s="87">
        <v>79633</v>
      </c>
    </row>
    <row r="58" spans="1:7" x14ac:dyDescent="0.25">
      <c r="A58" s="130">
        <v>3</v>
      </c>
      <c r="B58" s="131"/>
      <c r="C58" s="132"/>
      <c r="D58" s="47" t="s">
        <v>16</v>
      </c>
      <c r="E58" s="87">
        <v>79633</v>
      </c>
      <c r="F58" s="87">
        <v>0</v>
      </c>
      <c r="G58" s="87">
        <v>79633</v>
      </c>
    </row>
    <row r="59" spans="1:7" x14ac:dyDescent="0.25">
      <c r="A59" s="130">
        <v>32</v>
      </c>
      <c r="B59" s="131"/>
      <c r="C59" s="132"/>
      <c r="D59" s="47" t="s">
        <v>29</v>
      </c>
      <c r="E59" s="87">
        <v>79633</v>
      </c>
      <c r="F59" s="87">
        <v>0</v>
      </c>
      <c r="G59" s="87">
        <v>79633</v>
      </c>
    </row>
    <row r="60" spans="1:7" x14ac:dyDescent="0.25">
      <c r="A60" s="127" t="s">
        <v>116</v>
      </c>
      <c r="B60" s="128"/>
      <c r="C60" s="129"/>
      <c r="D60" s="47" t="s">
        <v>118</v>
      </c>
      <c r="E60" s="87">
        <v>0</v>
      </c>
      <c r="F60" s="87">
        <v>0</v>
      </c>
      <c r="G60" s="87">
        <v>0</v>
      </c>
    </row>
    <row r="61" spans="1:7" x14ac:dyDescent="0.25">
      <c r="A61" s="130">
        <v>3</v>
      </c>
      <c r="B61" s="131"/>
      <c r="C61" s="132"/>
      <c r="D61" s="47" t="s">
        <v>16</v>
      </c>
      <c r="E61" s="87">
        <v>0</v>
      </c>
      <c r="F61" s="87">
        <v>0</v>
      </c>
      <c r="G61" s="87">
        <v>0</v>
      </c>
    </row>
    <row r="62" spans="1:7" x14ac:dyDescent="0.25">
      <c r="A62" s="130">
        <v>32</v>
      </c>
      <c r="B62" s="131"/>
      <c r="C62" s="132"/>
      <c r="D62" s="47" t="s">
        <v>29</v>
      </c>
      <c r="E62" s="87">
        <v>0</v>
      </c>
      <c r="F62" s="87">
        <v>0</v>
      </c>
      <c r="G62" s="87">
        <v>0</v>
      </c>
    </row>
    <row r="63" spans="1:7" x14ac:dyDescent="0.25">
      <c r="A63" s="127" t="s">
        <v>117</v>
      </c>
      <c r="B63" s="128"/>
      <c r="C63" s="129"/>
      <c r="D63" s="47" t="s">
        <v>119</v>
      </c>
      <c r="E63" s="87">
        <v>0</v>
      </c>
      <c r="F63" s="87">
        <v>0</v>
      </c>
      <c r="G63" s="87">
        <v>0</v>
      </c>
    </row>
    <row r="64" spans="1:7" x14ac:dyDescent="0.25">
      <c r="A64" s="130">
        <v>3</v>
      </c>
      <c r="B64" s="131"/>
      <c r="C64" s="132"/>
      <c r="D64" s="47" t="s">
        <v>16</v>
      </c>
      <c r="E64" s="87">
        <v>0</v>
      </c>
      <c r="F64" s="87">
        <v>0</v>
      </c>
      <c r="G64" s="87">
        <v>0</v>
      </c>
    </row>
    <row r="65" spans="1:7" x14ac:dyDescent="0.25">
      <c r="A65" s="130">
        <v>32</v>
      </c>
      <c r="B65" s="131"/>
      <c r="C65" s="132"/>
      <c r="D65" s="47" t="s">
        <v>29</v>
      </c>
      <c r="E65" s="87">
        <v>0</v>
      </c>
      <c r="F65" s="87">
        <v>0</v>
      </c>
      <c r="G65" s="87">
        <v>0</v>
      </c>
    </row>
    <row r="66" spans="1:7" ht="25.5" x14ac:dyDescent="0.25">
      <c r="A66" s="160" t="s">
        <v>73</v>
      </c>
      <c r="B66" s="161"/>
      <c r="C66" s="162"/>
      <c r="D66" s="36" t="s">
        <v>50</v>
      </c>
      <c r="E66" s="79">
        <v>26544</v>
      </c>
      <c r="F66" s="79">
        <v>0</v>
      </c>
      <c r="G66" s="79">
        <v>26544</v>
      </c>
    </row>
    <row r="67" spans="1:7" x14ac:dyDescent="0.25">
      <c r="A67" s="115" t="s">
        <v>51</v>
      </c>
      <c r="B67" s="116"/>
      <c r="C67" s="117"/>
      <c r="D67" s="28" t="s">
        <v>12</v>
      </c>
      <c r="E67" s="88">
        <v>26544</v>
      </c>
      <c r="F67" s="88">
        <v>0</v>
      </c>
      <c r="G67" s="88">
        <v>26544</v>
      </c>
    </row>
    <row r="68" spans="1:7" x14ac:dyDescent="0.25">
      <c r="A68" s="157">
        <v>3</v>
      </c>
      <c r="B68" s="158"/>
      <c r="C68" s="159"/>
      <c r="D68" s="28" t="s">
        <v>16</v>
      </c>
      <c r="E68" s="88">
        <v>26544</v>
      </c>
      <c r="F68" s="88">
        <v>0</v>
      </c>
      <c r="G68" s="88">
        <v>26544</v>
      </c>
    </row>
    <row r="69" spans="1:7" x14ac:dyDescent="0.25">
      <c r="A69" s="157">
        <v>32</v>
      </c>
      <c r="B69" s="158"/>
      <c r="C69" s="159"/>
      <c r="D69" s="28" t="s">
        <v>29</v>
      </c>
      <c r="E69" s="88">
        <v>26544</v>
      </c>
      <c r="F69" s="88">
        <v>0</v>
      </c>
      <c r="G69" s="88">
        <v>26544</v>
      </c>
    </row>
    <row r="70" spans="1:7" ht="25.5" x14ac:dyDescent="0.25">
      <c r="A70" s="148" t="s">
        <v>54</v>
      </c>
      <c r="B70" s="149"/>
      <c r="C70" s="150"/>
      <c r="D70" s="42" t="s">
        <v>55</v>
      </c>
      <c r="E70" s="80">
        <v>353887</v>
      </c>
      <c r="F70" s="80">
        <v>0</v>
      </c>
      <c r="G70" s="80">
        <v>353887</v>
      </c>
    </row>
    <row r="71" spans="1:7" ht="25.5" x14ac:dyDescent="0.25">
      <c r="A71" s="148" t="s">
        <v>71</v>
      </c>
      <c r="B71" s="149"/>
      <c r="C71" s="150"/>
      <c r="D71" s="42" t="s">
        <v>56</v>
      </c>
      <c r="E71" s="80">
        <v>45000</v>
      </c>
      <c r="F71" s="80">
        <v>0</v>
      </c>
      <c r="G71" s="80">
        <v>45000</v>
      </c>
    </row>
    <row r="72" spans="1:7" x14ac:dyDescent="0.25">
      <c r="A72" s="151" t="s">
        <v>57</v>
      </c>
      <c r="B72" s="152"/>
      <c r="C72" s="153"/>
      <c r="D72" s="29" t="s">
        <v>58</v>
      </c>
      <c r="E72" s="89">
        <v>45000</v>
      </c>
      <c r="F72" s="89">
        <v>0</v>
      </c>
      <c r="G72" s="89">
        <v>45000</v>
      </c>
    </row>
    <row r="73" spans="1:7" x14ac:dyDescent="0.25">
      <c r="A73" s="154">
        <v>3</v>
      </c>
      <c r="B73" s="155"/>
      <c r="C73" s="156"/>
      <c r="D73" s="29" t="s">
        <v>16</v>
      </c>
      <c r="E73" s="89">
        <v>45000</v>
      </c>
      <c r="F73" s="89">
        <v>0</v>
      </c>
      <c r="G73" s="89">
        <v>45000</v>
      </c>
    </row>
    <row r="74" spans="1:7" x14ac:dyDescent="0.25">
      <c r="A74" s="30">
        <v>32</v>
      </c>
      <c r="B74" s="31"/>
      <c r="C74" s="29"/>
      <c r="D74" s="29" t="s">
        <v>29</v>
      </c>
      <c r="E74" s="89">
        <v>45000</v>
      </c>
      <c r="F74" s="89">
        <v>0</v>
      </c>
      <c r="G74" s="89">
        <v>45000</v>
      </c>
    </row>
    <row r="75" spans="1:7" x14ac:dyDescent="0.25">
      <c r="A75" s="139" t="s">
        <v>60</v>
      </c>
      <c r="B75" s="140"/>
      <c r="C75" s="141"/>
      <c r="D75" s="41" t="s">
        <v>59</v>
      </c>
      <c r="E75" s="90">
        <v>308887</v>
      </c>
      <c r="F75" s="90">
        <v>0</v>
      </c>
      <c r="G75" s="90">
        <v>308887</v>
      </c>
    </row>
    <row r="76" spans="1:7" x14ac:dyDescent="0.25">
      <c r="A76" s="139" t="s">
        <v>81</v>
      </c>
      <c r="B76" s="140"/>
      <c r="C76" s="141"/>
      <c r="D76" s="41" t="s">
        <v>59</v>
      </c>
      <c r="E76" s="90">
        <v>308887</v>
      </c>
      <c r="F76" s="90">
        <v>0</v>
      </c>
      <c r="G76" s="90">
        <v>308887</v>
      </c>
    </row>
    <row r="77" spans="1:7" x14ac:dyDescent="0.25">
      <c r="A77" s="142" t="s">
        <v>57</v>
      </c>
      <c r="B77" s="143"/>
      <c r="C77" s="144"/>
      <c r="D77" s="40" t="s">
        <v>58</v>
      </c>
      <c r="E77" s="81">
        <f>E78</f>
        <v>308887</v>
      </c>
      <c r="F77" s="81">
        <f t="shared" ref="F77:G77" si="5">F78</f>
        <v>0</v>
      </c>
      <c r="G77" s="81">
        <f t="shared" si="5"/>
        <v>308887</v>
      </c>
    </row>
    <row r="78" spans="1:7" ht="25.5" x14ac:dyDescent="0.25">
      <c r="A78" s="145">
        <v>4</v>
      </c>
      <c r="B78" s="146"/>
      <c r="C78" s="147"/>
      <c r="D78" s="40" t="s">
        <v>18</v>
      </c>
      <c r="E78" s="81">
        <f>E79+E80</f>
        <v>308887</v>
      </c>
      <c r="F78" s="81">
        <f t="shared" ref="F78:G78" si="6">F79+F80</f>
        <v>0</v>
      </c>
      <c r="G78" s="81">
        <f t="shared" si="6"/>
        <v>308887</v>
      </c>
    </row>
    <row r="79" spans="1:7" ht="25.5" x14ac:dyDescent="0.25">
      <c r="A79" s="38">
        <v>42</v>
      </c>
      <c r="B79" s="39"/>
      <c r="C79" s="40"/>
      <c r="D79" s="40" t="s">
        <v>37</v>
      </c>
      <c r="E79" s="81">
        <v>248887</v>
      </c>
      <c r="F79" s="81">
        <v>0</v>
      </c>
      <c r="G79" s="81">
        <v>248887</v>
      </c>
    </row>
    <row r="80" spans="1:7" ht="25.5" x14ac:dyDescent="0.25">
      <c r="A80" s="38">
        <v>45</v>
      </c>
      <c r="B80" s="39"/>
      <c r="C80" s="40"/>
      <c r="D80" s="40" t="s">
        <v>47</v>
      </c>
      <c r="E80" s="81">
        <v>60000</v>
      </c>
      <c r="F80" s="81">
        <v>0</v>
      </c>
      <c r="G80" s="81">
        <v>60000</v>
      </c>
    </row>
  </sheetData>
  <mergeCells count="58">
    <mergeCell ref="A70:C70"/>
    <mergeCell ref="A68:C68"/>
    <mergeCell ref="A69:C69"/>
    <mergeCell ref="A66:C66"/>
    <mergeCell ref="A56:C56"/>
    <mergeCell ref="A58:C58"/>
    <mergeCell ref="A59:C59"/>
    <mergeCell ref="A64:C64"/>
    <mergeCell ref="A65:C65"/>
    <mergeCell ref="A57:C57"/>
    <mergeCell ref="A76:C76"/>
    <mergeCell ref="A77:C77"/>
    <mergeCell ref="A78:C78"/>
    <mergeCell ref="A71:C71"/>
    <mergeCell ref="A72:C72"/>
    <mergeCell ref="A73:C73"/>
    <mergeCell ref="A75:C75"/>
    <mergeCell ref="A23:C23"/>
    <mergeCell ref="A24:C24"/>
    <mergeCell ref="A26:C26"/>
    <mergeCell ref="A29:C29"/>
    <mergeCell ref="A6:C6"/>
    <mergeCell ref="A7:C7"/>
    <mergeCell ref="A11:C11"/>
    <mergeCell ref="A10:C10"/>
    <mergeCell ref="A21:C21"/>
    <mergeCell ref="A15:C15"/>
    <mergeCell ref="A30:C30"/>
    <mergeCell ref="A31:C31"/>
    <mergeCell ref="A42:C42"/>
    <mergeCell ref="A1:G1"/>
    <mergeCell ref="A3:G3"/>
    <mergeCell ref="A5:C5"/>
    <mergeCell ref="A8:C8"/>
    <mergeCell ref="A9:C9"/>
    <mergeCell ref="A35:C35"/>
    <mergeCell ref="A36:C36"/>
    <mergeCell ref="A38:C38"/>
    <mergeCell ref="A39:C39"/>
    <mergeCell ref="A40:C40"/>
    <mergeCell ref="A32:C32"/>
    <mergeCell ref="A33:C33"/>
    <mergeCell ref="A22:C22"/>
    <mergeCell ref="A45:C45"/>
    <mergeCell ref="A46:C46"/>
    <mergeCell ref="A47:C47"/>
    <mergeCell ref="A67:C67"/>
    <mergeCell ref="A51:C51"/>
    <mergeCell ref="A52:C52"/>
    <mergeCell ref="A53:C53"/>
    <mergeCell ref="A54:C54"/>
    <mergeCell ref="A55:C55"/>
    <mergeCell ref="A48:C48"/>
    <mergeCell ref="A49:C49"/>
    <mergeCell ref="A60:C60"/>
    <mergeCell ref="A61:C61"/>
    <mergeCell ref="A62:C62"/>
    <mergeCell ref="A63:C63"/>
  </mergeCells>
  <pageMargins left="0.70866141732283472" right="0.70866141732283472" top="0.74803149606299213" bottom="0.74803149606299213" header="0.31496062992125984" footer="0.31496062992125984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</vt:lpstr>
      <vt:lpstr>Račun prihoda i rashoda</vt:lpstr>
      <vt:lpstr> 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2024-10-11T11:30:27Z</cp:lastPrinted>
  <dcterms:created xsi:type="dcterms:W3CDTF">2022-08-12T12:51:27Z</dcterms:created>
  <dcterms:modified xsi:type="dcterms:W3CDTF">2024-10-11T11:30:34Z</dcterms:modified>
</cp:coreProperties>
</file>