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239273\"/>
    </mc:Choice>
  </mc:AlternateContent>
  <xr:revisionPtr revIDLastSave="0" documentId="13_ncr:1_{3FCD19BE-5AA0-4394-8338-C4C61F72263B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List1" sheetId="1" r:id="rId1"/>
    <sheet name="List2" sheetId="2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H17" i="1"/>
  <c r="J16" i="1"/>
  <c r="H16" i="1"/>
  <c r="J15" i="1"/>
  <c r="H15" i="1"/>
  <c r="J14" i="1"/>
  <c r="H14" i="1"/>
  <c r="J13" i="1"/>
  <c r="H13" i="1"/>
  <c r="M13" i="1" s="1"/>
  <c r="J12" i="1"/>
  <c r="H12" i="1"/>
  <c r="J11" i="1"/>
  <c r="H11" i="1"/>
  <c r="M11" i="1" s="1"/>
  <c r="J10" i="1"/>
  <c r="H10" i="1"/>
  <c r="J9" i="1"/>
  <c r="H9" i="1"/>
  <c r="M9" i="1" s="1"/>
  <c r="J8" i="1"/>
  <c r="H8" i="1"/>
  <c r="M15" i="1" l="1"/>
  <c r="M17" i="1"/>
  <c r="M14" i="1"/>
  <c r="M10" i="1"/>
  <c r="M8" i="1"/>
  <c r="M12" i="1"/>
  <c r="M16" i="1"/>
  <c r="M18" i="1" l="1"/>
  <c r="M19" i="1" l="1"/>
  <c r="M20" i="1" s="1"/>
</calcChain>
</file>

<file path=xl/sharedStrings.xml><?xml version="1.0" encoding="utf-8"?>
<sst xmlns="http://schemas.openxmlformats.org/spreadsheetml/2006/main" count="69" uniqueCount="58">
  <si>
    <t>NEUROPSIHIJATRIJSKA BOLNICA DR. IVAN BARBOT POPOVAČA</t>
  </si>
  <si>
    <t>TROŠKOVNIK</t>
  </si>
  <si>
    <t>R.B.</t>
  </si>
  <si>
    <t>Adresa naručitelja</t>
  </si>
  <si>
    <t>Naziv mjernog mjesta</t>
  </si>
  <si>
    <t>Tarifni 
model</t>
  </si>
  <si>
    <t>Broj plinomjera</t>
  </si>
  <si>
    <t>Jedinična cijena kWh u HRK, bez PDV-a</t>
  </si>
  <si>
    <t xml:space="preserve">Cijena potrošnje za 24 mjeseca, u HRK
bez PDV-a
</t>
  </si>
  <si>
    <t>Fiksna mjesečna naknada (za 1 mjesec), u HRK bez PDV-a
(Ts2)</t>
  </si>
  <si>
    <t xml:space="preserve">Ukupna fiksna naknada za 24 mjeseca,      u HRK bez          PDV-a
(Ts2)
</t>
  </si>
  <si>
    <t>Trošarina za neposlovnu uporabu bez PDV-a za kWh</t>
  </si>
  <si>
    <t>Ukupna trošarina za neposlovnu uoprabu u kunama bez PDV-a</t>
  </si>
  <si>
    <t>Ukupna cijena potrošnje za 24 mjeseca, u HRK 
bez PDV-a
(3+5+7)</t>
  </si>
  <si>
    <t>2</t>
  </si>
  <si>
    <t>3</t>
  </si>
  <si>
    <t>4</t>
  </si>
  <si>
    <t>5</t>
  </si>
  <si>
    <t>6</t>
  </si>
  <si>
    <t>7</t>
  </si>
  <si>
    <t>Jelengradska 1, Popovača</t>
  </si>
  <si>
    <t>Kantina</t>
  </si>
  <si>
    <t>TM1</t>
  </si>
  <si>
    <t xml:space="preserve">Jelengradska 1, Popovača </t>
  </si>
  <si>
    <t>Stolarija</t>
  </si>
  <si>
    <t>TM3</t>
  </si>
  <si>
    <t>32458790</t>
  </si>
  <si>
    <t>Tehnička služba</t>
  </si>
  <si>
    <t>Prosektura</t>
  </si>
  <si>
    <t>TM4</t>
  </si>
  <si>
    <t>17992046</t>
  </si>
  <si>
    <t>Ravnik bb, Popovača</t>
  </si>
  <si>
    <t>Ravnik</t>
  </si>
  <si>
    <t>08120016</t>
  </si>
  <si>
    <t>Restoran</t>
  </si>
  <si>
    <t>TM5</t>
  </si>
  <si>
    <t>3402017618</t>
  </si>
  <si>
    <t>Praonica</t>
  </si>
  <si>
    <t>TM6</t>
  </si>
  <si>
    <t>3401673798</t>
  </si>
  <si>
    <t>Muški odjeli</t>
  </si>
  <si>
    <t>Ženski odjeli</t>
  </si>
  <si>
    <t>3402158970</t>
  </si>
  <si>
    <t>sudski odjeli</t>
  </si>
  <si>
    <t>Cijena ponude bez PDV-a u HRK</t>
  </si>
  <si>
    <t>Ukupna cijena ponude s PDV-om u HRK</t>
  </si>
  <si>
    <r>
      <rPr>
        <b/>
        <sz val="11"/>
        <color rgb="FF000000"/>
        <rFont val="Calibri"/>
        <family val="2"/>
        <charset val="238"/>
      </rPr>
      <t>VAŽNO:</t>
    </r>
    <r>
      <rPr>
        <sz val="11"/>
        <color rgb="FF000000"/>
        <rFont val="Calibri"/>
        <family val="2"/>
        <charset val="238"/>
      </rPr>
      <t xml:space="preserve"> </t>
    </r>
  </si>
  <si>
    <t xml:space="preserve">2. Naručitelj ne snosi odgovornost za formule zadane u Troškovniku već upućuje ponuditelje da ih sami provjere. </t>
  </si>
  <si>
    <t>3. Naručitelj trošarinu plaća za neposlovnu uporabu.</t>
  </si>
  <si>
    <t>1. Cijena plina i fiksna naknada iskazuju se na 4 (četiri) decimale (stupac 2. i 4.), sve ostale stavke prema formuli se zaokružuju na 2 (dvije) decimale. I kolona 6 ide na 4 decimale</t>
  </si>
  <si>
    <t>TM7</t>
  </si>
  <si>
    <t>18588668</t>
  </si>
  <si>
    <t>4519505</t>
  </si>
  <si>
    <t>37435209</t>
  </si>
  <si>
    <t>4519496</t>
  </si>
  <si>
    <t>Okvirna količina / potrošnja za 24 mjeseca, 
u kWh 2021. i 2022.</t>
  </si>
  <si>
    <t>PDV (5%) u HRK</t>
  </si>
  <si>
    <t>EV. BROJ NABAVE: JN 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</si>
</sst>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\-??\ _k_n_-;_-@_-"/>
    <numFmt numFmtId="165" formatCode="0.0000"/>
    <numFmt numFmtId="166" formatCode="#,##0.00_ ;\-#,##0.00\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charset val="1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4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2" applyNumberFormat="1" applyFont="1" applyBorder="1" applyAlignment="1" applyProtection="1">
      <alignment horizontal="center" vertical="center" wrapText="1"/>
    </xf>
    <xf numFmtId="3" fontId="3" fillId="0" borderId="1" xfId="2" applyNumberFormat="1" applyFont="1" applyBorder="1" applyAlignment="1" applyProtection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 vertical="center"/>
    </xf>
    <xf numFmtId="4" fontId="0" fillId="0" borderId="1" xfId="1" applyNumberFormat="1" applyFont="1" applyBorder="1" applyAlignment="1" applyProtection="1">
      <alignment horizontal="center" vertical="center"/>
    </xf>
    <xf numFmtId="2" fontId="0" fillId="0" borderId="1" xfId="1" applyNumberFormat="1" applyFont="1" applyBorder="1" applyAlignment="1" applyProtection="1">
      <alignment horizontal="center" vertical="center"/>
    </xf>
    <xf numFmtId="2" fontId="0" fillId="0" borderId="0" xfId="0" applyNumberFormat="1"/>
    <xf numFmtId="165" fontId="0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164" fontId="0" fillId="0" borderId="0" xfId="1" applyFont="1" applyBorder="1" applyAlignment="1" applyProtection="1"/>
    <xf numFmtId="0" fontId="1" fillId="0" borderId="3" xfId="0" applyFont="1" applyBorder="1" applyAlignment="1">
      <alignment horizontal="right" vertical="center"/>
    </xf>
    <xf numFmtId="166" fontId="1" fillId="0" borderId="1" xfId="1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3" borderId="1" xfId="2" applyNumberFormat="1" applyFont="1" applyFill="1" applyBorder="1" applyAlignment="1" applyProtection="1">
      <alignment horizontal="left" vertical="center" wrapText="1"/>
    </xf>
    <xf numFmtId="49" fontId="5" fillId="3" borderId="1" xfId="2" applyNumberFormat="1" applyFont="1" applyFill="1" applyBorder="1" applyAlignment="1" applyProtection="1">
      <alignment horizontal="center" vertical="center"/>
    </xf>
    <xf numFmtId="3" fontId="5" fillId="3" borderId="2" xfId="2" applyNumberFormat="1" applyFont="1" applyFill="1" applyBorder="1" applyAlignment="1" applyProtection="1">
      <alignment horizontal="center" vertical="center"/>
    </xf>
    <xf numFmtId="3" fontId="5" fillId="3" borderId="1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6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3">
    <cellStyle name="Normalno" xfId="0" builtinId="0"/>
    <cellStyle name="Tekst objašnjenja" xfId="2" builtinId="53" customBuiltin="1"/>
    <cellStyle name="Zarez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topLeftCell="A10" zoomScaleNormal="100" workbookViewId="0">
      <selection activeCell="Q6" sqref="Q6"/>
    </sheetView>
  </sheetViews>
  <sheetFormatPr defaultRowHeight="15" x14ac:dyDescent="0.25"/>
  <cols>
    <col min="1" max="1" width="4.28515625" customWidth="1"/>
    <col min="2" max="2" width="18" customWidth="1"/>
    <col min="3" max="3" width="15.7109375" customWidth="1"/>
    <col min="4" max="4" width="8.140625" customWidth="1"/>
    <col min="5" max="5" width="10.42578125" customWidth="1"/>
    <col min="6" max="6" width="12.5703125" customWidth="1"/>
    <col min="7" max="7" width="10.7109375" customWidth="1"/>
    <col min="8" max="8" width="12.28515625" customWidth="1"/>
    <col min="9" max="10" width="12.5703125" customWidth="1"/>
    <col min="11" max="12" width="10.7109375" customWidth="1"/>
    <col min="13" max="13" width="15.42578125" customWidth="1"/>
    <col min="14" max="15" width="8.7109375" customWidth="1"/>
    <col min="16" max="16" width="10.140625" customWidth="1"/>
    <col min="17" max="17" width="8.7109375" customWidth="1"/>
    <col min="18" max="18" width="14.28515625" customWidth="1"/>
    <col min="19" max="19" width="8.7109375" customWidth="1"/>
    <col min="20" max="21" width="9.5703125" customWidth="1"/>
    <col min="22" max="1025" width="8.7109375" customWidth="1"/>
  </cols>
  <sheetData>
    <row r="1" spans="1:19" x14ac:dyDescent="0.25">
      <c r="A1" s="31" t="s">
        <v>0</v>
      </c>
      <c r="B1" s="31"/>
      <c r="C1" s="31"/>
      <c r="D1" s="31"/>
      <c r="E1" s="31"/>
      <c r="F1" s="31"/>
    </row>
    <row r="2" spans="1:19" x14ac:dyDescent="0.25">
      <c r="A2" s="31" t="s">
        <v>57</v>
      </c>
      <c r="B2" s="31"/>
      <c r="C2" s="31"/>
      <c r="D2" s="31"/>
      <c r="E2" s="31"/>
      <c r="F2" s="31"/>
      <c r="G2" s="31"/>
    </row>
    <row r="3" spans="1:19" x14ac:dyDescent="0.25">
      <c r="A3" s="1"/>
      <c r="B3" s="1"/>
      <c r="C3" s="1"/>
      <c r="D3" s="1"/>
      <c r="E3" s="1"/>
      <c r="F3" s="1"/>
      <c r="G3" s="1"/>
    </row>
    <row r="4" spans="1:19" ht="18.75" x14ac:dyDescent="0.3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6" spans="1:19" ht="120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5" t="s">
        <v>55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5" t="s">
        <v>13</v>
      </c>
    </row>
    <row r="7" spans="1:19" x14ac:dyDescent="0.25">
      <c r="A7" s="34"/>
      <c r="B7" s="34"/>
      <c r="C7" s="34"/>
      <c r="D7" s="34"/>
      <c r="E7" s="7"/>
      <c r="F7" s="8">
        <v>1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8">
        <v>8</v>
      </c>
    </row>
    <row r="8" spans="1:19" ht="25.5" customHeight="1" x14ac:dyDescent="0.25">
      <c r="A8" s="6">
        <v>1</v>
      </c>
      <c r="B8" s="23" t="s">
        <v>20</v>
      </c>
      <c r="C8" s="23" t="s">
        <v>21</v>
      </c>
      <c r="D8" s="24" t="s">
        <v>22</v>
      </c>
      <c r="E8" s="24" t="s">
        <v>53</v>
      </c>
      <c r="F8" s="25">
        <v>8200</v>
      </c>
      <c r="G8" s="9"/>
      <c r="H8" s="10">
        <f t="shared" ref="H8:H17" si="0">ROUND(F8*G8,2)</f>
        <v>0</v>
      </c>
      <c r="I8" s="9"/>
      <c r="J8" s="11">
        <f t="shared" ref="J8:J17" si="1">ROUND(I8*24,2)</f>
        <v>0</v>
      </c>
      <c r="K8" s="11"/>
      <c r="L8" s="11"/>
      <c r="M8" s="11">
        <f t="shared" ref="M8:M17" si="2">H8+J8+L8</f>
        <v>0</v>
      </c>
      <c r="N8" s="12"/>
    </row>
    <row r="9" spans="1:19" ht="30" customHeight="1" x14ac:dyDescent="0.25">
      <c r="A9" s="6">
        <v>2</v>
      </c>
      <c r="B9" s="23" t="s">
        <v>23</v>
      </c>
      <c r="C9" s="23" t="s">
        <v>24</v>
      </c>
      <c r="D9" s="24" t="s">
        <v>29</v>
      </c>
      <c r="E9" s="24" t="s">
        <v>26</v>
      </c>
      <c r="F9" s="26">
        <v>135000</v>
      </c>
      <c r="G9" s="13"/>
      <c r="H9" s="10">
        <f t="shared" si="0"/>
        <v>0</v>
      </c>
      <c r="I9" s="13"/>
      <c r="J9" s="11">
        <f t="shared" si="1"/>
        <v>0</v>
      </c>
      <c r="K9" s="11"/>
      <c r="L9" s="11"/>
      <c r="M9" s="11">
        <f t="shared" si="2"/>
        <v>0</v>
      </c>
      <c r="P9" s="27"/>
    </row>
    <row r="10" spans="1:19" ht="27.75" customHeight="1" x14ac:dyDescent="0.25">
      <c r="A10" s="6">
        <v>3</v>
      </c>
      <c r="B10" s="23" t="s">
        <v>20</v>
      </c>
      <c r="C10" s="23" t="s">
        <v>27</v>
      </c>
      <c r="D10" s="24" t="s">
        <v>25</v>
      </c>
      <c r="E10" s="24" t="s">
        <v>51</v>
      </c>
      <c r="F10" s="26">
        <v>91000</v>
      </c>
      <c r="G10" s="13"/>
      <c r="H10" s="10">
        <f t="shared" si="0"/>
        <v>0</v>
      </c>
      <c r="I10" s="9"/>
      <c r="J10" s="11">
        <f t="shared" si="1"/>
        <v>0</v>
      </c>
      <c r="K10" s="11"/>
      <c r="L10" s="11"/>
      <c r="M10" s="11">
        <f t="shared" si="2"/>
        <v>0</v>
      </c>
      <c r="P10" s="27"/>
      <c r="Q10" s="15"/>
      <c r="R10" s="27"/>
      <c r="S10" s="15"/>
    </row>
    <row r="11" spans="1:19" ht="25.5" customHeight="1" x14ac:dyDescent="0.25">
      <c r="A11" s="6">
        <v>4</v>
      </c>
      <c r="B11" s="23" t="s">
        <v>20</v>
      </c>
      <c r="C11" s="23" t="s">
        <v>28</v>
      </c>
      <c r="D11" s="24" t="s">
        <v>29</v>
      </c>
      <c r="E11" s="24" t="s">
        <v>30</v>
      </c>
      <c r="F11" s="26">
        <v>121400</v>
      </c>
      <c r="G11" s="13"/>
      <c r="H11" s="10">
        <f t="shared" si="0"/>
        <v>0</v>
      </c>
      <c r="I11" s="13"/>
      <c r="J11" s="11">
        <f t="shared" si="1"/>
        <v>0</v>
      </c>
      <c r="K11" s="11"/>
      <c r="L11" s="11"/>
      <c r="M11" s="11">
        <f t="shared" si="2"/>
        <v>0</v>
      </c>
      <c r="P11" s="14"/>
      <c r="Q11" s="15"/>
      <c r="R11" s="15"/>
      <c r="S11" s="15"/>
    </row>
    <row r="12" spans="1:19" ht="28.5" customHeight="1" x14ac:dyDescent="0.25">
      <c r="A12" s="6">
        <v>5</v>
      </c>
      <c r="B12" s="23" t="s">
        <v>31</v>
      </c>
      <c r="C12" s="23" t="s">
        <v>32</v>
      </c>
      <c r="D12" s="24" t="s">
        <v>35</v>
      </c>
      <c r="E12" s="24" t="s">
        <v>33</v>
      </c>
      <c r="F12" s="26">
        <v>1189300</v>
      </c>
      <c r="G12" s="13"/>
      <c r="H12" s="10">
        <f t="shared" si="0"/>
        <v>0</v>
      </c>
      <c r="I12" s="13"/>
      <c r="J12" s="11">
        <f t="shared" si="1"/>
        <v>0</v>
      </c>
      <c r="K12" s="11"/>
      <c r="L12" s="11"/>
      <c r="M12" s="11">
        <f t="shared" si="2"/>
        <v>0</v>
      </c>
      <c r="O12" s="16"/>
      <c r="P12" s="14"/>
      <c r="Q12" s="15"/>
      <c r="R12" s="15"/>
      <c r="S12" s="15"/>
    </row>
    <row r="13" spans="1:19" ht="25.5" customHeight="1" x14ac:dyDescent="0.25">
      <c r="A13" s="6">
        <v>6</v>
      </c>
      <c r="B13" s="23" t="s">
        <v>20</v>
      </c>
      <c r="C13" s="23" t="s">
        <v>34</v>
      </c>
      <c r="D13" s="24" t="s">
        <v>35</v>
      </c>
      <c r="E13" s="24" t="s">
        <v>36</v>
      </c>
      <c r="F13" s="26">
        <v>862300</v>
      </c>
      <c r="G13" s="13"/>
      <c r="H13" s="10">
        <f t="shared" si="0"/>
        <v>0</v>
      </c>
      <c r="I13" s="13"/>
      <c r="J13" s="11">
        <f t="shared" si="1"/>
        <v>0</v>
      </c>
      <c r="K13" s="11"/>
      <c r="L13" s="11"/>
      <c r="M13" s="11">
        <f t="shared" si="2"/>
        <v>0</v>
      </c>
      <c r="R13" s="15"/>
      <c r="S13" s="15"/>
    </row>
    <row r="14" spans="1:19" ht="24.75" customHeight="1" x14ac:dyDescent="0.25">
      <c r="A14" s="6">
        <v>7</v>
      </c>
      <c r="B14" s="23" t="s">
        <v>23</v>
      </c>
      <c r="C14" s="23" t="s">
        <v>37</v>
      </c>
      <c r="D14" s="24" t="s">
        <v>50</v>
      </c>
      <c r="E14" s="24" t="s">
        <v>39</v>
      </c>
      <c r="F14" s="26">
        <v>5873600</v>
      </c>
      <c r="G14" s="13"/>
      <c r="H14" s="10">
        <f t="shared" si="0"/>
        <v>0</v>
      </c>
      <c r="I14" s="13"/>
      <c r="J14" s="11">
        <f t="shared" si="1"/>
        <v>0</v>
      </c>
      <c r="K14" s="11"/>
      <c r="L14" s="11"/>
      <c r="M14" s="11">
        <f t="shared" si="2"/>
        <v>0</v>
      </c>
    </row>
    <row r="15" spans="1:19" ht="27" customHeight="1" x14ac:dyDescent="0.25">
      <c r="A15" s="6">
        <v>8</v>
      </c>
      <c r="B15" s="23" t="s">
        <v>20</v>
      </c>
      <c r="C15" s="23" t="s">
        <v>40</v>
      </c>
      <c r="D15" s="24" t="s">
        <v>38</v>
      </c>
      <c r="E15" s="24" t="s">
        <v>52</v>
      </c>
      <c r="F15" s="26">
        <v>2635000</v>
      </c>
      <c r="G15" s="13"/>
      <c r="H15" s="10">
        <f t="shared" si="0"/>
        <v>0</v>
      </c>
      <c r="I15" s="13"/>
      <c r="J15" s="11">
        <f t="shared" si="1"/>
        <v>0</v>
      </c>
      <c r="K15" s="11"/>
      <c r="L15" s="11"/>
      <c r="M15" s="11">
        <f t="shared" si="2"/>
        <v>0</v>
      </c>
    </row>
    <row r="16" spans="1:19" ht="27.75" customHeight="1" x14ac:dyDescent="0.25">
      <c r="A16" s="6">
        <v>9</v>
      </c>
      <c r="B16" s="23" t="s">
        <v>20</v>
      </c>
      <c r="C16" s="23" t="s">
        <v>41</v>
      </c>
      <c r="D16" s="24" t="s">
        <v>38</v>
      </c>
      <c r="E16" s="24" t="s">
        <v>42</v>
      </c>
      <c r="F16" s="26">
        <v>3690600</v>
      </c>
      <c r="G16" s="13"/>
      <c r="H16" s="10">
        <f t="shared" si="0"/>
        <v>0</v>
      </c>
      <c r="I16" s="13"/>
      <c r="J16" s="11">
        <f t="shared" si="1"/>
        <v>0</v>
      </c>
      <c r="K16" s="11"/>
      <c r="L16" s="11"/>
      <c r="M16" s="11">
        <f t="shared" si="2"/>
        <v>0</v>
      </c>
      <c r="Q16" s="15"/>
    </row>
    <row r="17" spans="1:14" ht="29.25" customHeight="1" x14ac:dyDescent="0.25">
      <c r="A17" s="6">
        <v>10</v>
      </c>
      <c r="B17" s="23" t="s">
        <v>23</v>
      </c>
      <c r="C17" s="23" t="s">
        <v>43</v>
      </c>
      <c r="D17" s="24" t="s">
        <v>38</v>
      </c>
      <c r="E17" s="24" t="s">
        <v>54</v>
      </c>
      <c r="F17" s="26">
        <v>3225700</v>
      </c>
      <c r="G17" s="13"/>
      <c r="H17" s="10">
        <f t="shared" si="0"/>
        <v>0</v>
      </c>
      <c r="I17" s="13"/>
      <c r="J17" s="11">
        <f t="shared" si="1"/>
        <v>0</v>
      </c>
      <c r="K17" s="11"/>
      <c r="L17" s="11"/>
      <c r="M17" s="11">
        <f t="shared" si="2"/>
        <v>0</v>
      </c>
    </row>
    <row r="18" spans="1:14" x14ac:dyDescent="0.25">
      <c r="A18" s="29" t="s">
        <v>44</v>
      </c>
      <c r="B18" s="29"/>
      <c r="C18" s="29"/>
      <c r="D18" s="29"/>
      <c r="E18" s="29"/>
      <c r="F18" s="29"/>
      <c r="G18" s="29"/>
      <c r="H18" s="29"/>
      <c r="I18" s="29"/>
      <c r="J18" s="29"/>
      <c r="K18" s="17"/>
      <c r="L18" s="17"/>
      <c r="M18" s="18">
        <f>SUM(M8:M17)</f>
        <v>0</v>
      </c>
    </row>
    <row r="19" spans="1:14" x14ac:dyDescent="0.25">
      <c r="A19" s="30" t="s">
        <v>56</v>
      </c>
      <c r="B19" s="30"/>
      <c r="C19" s="30"/>
      <c r="D19" s="30"/>
      <c r="E19" s="30"/>
      <c r="F19" s="30"/>
      <c r="G19" s="30"/>
      <c r="H19" s="30"/>
      <c r="I19" s="30"/>
      <c r="J19" s="30"/>
      <c r="K19" s="19"/>
      <c r="L19" s="19"/>
      <c r="M19" s="18">
        <f>M18*0.05</f>
        <v>0</v>
      </c>
    </row>
    <row r="20" spans="1:14" x14ac:dyDescent="0.25">
      <c r="A20" s="30" t="s">
        <v>45</v>
      </c>
      <c r="B20" s="30"/>
      <c r="C20" s="30"/>
      <c r="D20" s="30"/>
      <c r="E20" s="30"/>
      <c r="F20" s="30"/>
      <c r="G20" s="30"/>
      <c r="H20" s="30"/>
      <c r="I20" s="30"/>
      <c r="J20" s="30"/>
      <c r="K20" s="20"/>
      <c r="L20" s="20"/>
      <c r="M20" s="18">
        <f>M18+M19</f>
        <v>0</v>
      </c>
    </row>
    <row r="22" spans="1:14" x14ac:dyDescent="0.25">
      <c r="A22" s="31" t="s">
        <v>46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x14ac:dyDescent="0.25">
      <c r="A23" s="32" t="s">
        <v>49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4" x14ac:dyDescent="0.25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1"/>
      <c r="L25" s="21"/>
      <c r="M25" s="22"/>
    </row>
    <row r="63" ht="24" customHeight="1" x14ac:dyDescent="0.25"/>
    <row r="69" ht="49.5" customHeight="1" x14ac:dyDescent="0.25"/>
  </sheetData>
  <mergeCells count="11">
    <mergeCell ref="A1:F1"/>
    <mergeCell ref="A2:G2"/>
    <mergeCell ref="A4:M4"/>
    <mergeCell ref="A7:D7"/>
    <mergeCell ref="A24:M24"/>
    <mergeCell ref="A25:J25"/>
    <mergeCell ref="A18:J18"/>
    <mergeCell ref="A19:J19"/>
    <mergeCell ref="A20:J20"/>
    <mergeCell ref="A22:M22"/>
    <mergeCell ref="A23:N23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19" sqref="P19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Dragana Božiček</cp:lastModifiedBy>
  <cp:revision>1</cp:revision>
  <dcterms:created xsi:type="dcterms:W3CDTF">2015-06-05T18:19:34Z</dcterms:created>
  <dcterms:modified xsi:type="dcterms:W3CDTF">2022-05-27T09:30:32Z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